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asing\Shared\RFB - RFP Documents\Bid Docs\BID 122019 Fire Sprinkler System Inspections and Repairs\"/>
    </mc:Choice>
  </mc:AlternateContent>
  <bookViews>
    <workbookView xWindow="120" yWindow="30" windowWidth="19020" windowHeight="8850"/>
  </bookViews>
  <sheets>
    <sheet name="4 Vendors" sheetId="5" r:id="rId1"/>
  </sheets>
  <calcPr calcId="162913"/>
</workbook>
</file>

<file path=xl/calcChain.xml><?xml version="1.0" encoding="utf-8"?>
<calcChain xmlns="http://schemas.openxmlformats.org/spreadsheetml/2006/main">
  <c r="L38" i="5" l="1"/>
  <c r="I38" i="5"/>
  <c r="F38" i="5"/>
  <c r="C38" i="5"/>
  <c r="F44" i="5"/>
  <c r="I44" i="5"/>
  <c r="L44" i="5"/>
  <c r="C44" i="5"/>
  <c r="M39" i="5" l="1"/>
  <c r="J39" i="5"/>
  <c r="G39" i="5"/>
  <c r="D39" i="5"/>
  <c r="F43" i="5" l="1"/>
  <c r="F45" i="5" s="1"/>
  <c r="M40" i="5"/>
  <c r="J40" i="5"/>
  <c r="G40" i="5"/>
  <c r="G41" i="5" s="1"/>
  <c r="G42" i="5" s="1"/>
  <c r="D40" i="5"/>
  <c r="D41" i="5" s="1"/>
  <c r="D42" i="5" s="1"/>
  <c r="M41" i="5" l="1"/>
  <c r="M42" i="5" s="1"/>
  <c r="J41" i="5"/>
  <c r="J42" i="5" s="1"/>
  <c r="C43" i="5"/>
  <c r="C45" i="5" s="1"/>
  <c r="I43" i="5" l="1"/>
  <c r="I45" i="5" s="1"/>
  <c r="L43" i="5"/>
  <c r="L45" i="5" s="1"/>
</calcChain>
</file>

<file path=xl/sharedStrings.xml><?xml version="1.0" encoding="utf-8"?>
<sst xmlns="http://schemas.openxmlformats.org/spreadsheetml/2006/main" count="86" uniqueCount="61">
  <si>
    <t>Vendor Name:</t>
  </si>
  <si>
    <t>Cooperative Purchasing</t>
  </si>
  <si>
    <t>Local Vendor Preference</t>
  </si>
  <si>
    <t>#</t>
  </si>
  <si>
    <t>Type of Inspection</t>
  </si>
  <si>
    <t>Location</t>
  </si>
  <si>
    <t>AEC - Expo Hall</t>
  </si>
  <si>
    <t>AEC - Pavillion 1</t>
  </si>
  <si>
    <t>AEC - Pavillion 2</t>
  </si>
  <si>
    <t>AEC - Bob Johnson Center</t>
  </si>
  <si>
    <t>Consolidated Food Services</t>
  </si>
  <si>
    <t>Emergency Management</t>
  </si>
  <si>
    <t>Dane County Courthouse</t>
  </si>
  <si>
    <t>City County Building</t>
  </si>
  <si>
    <t>The Beacon</t>
  </si>
  <si>
    <t>Fen Oak</t>
  </si>
  <si>
    <t>Tellurian Detox</t>
  </si>
  <si>
    <t>Job Center</t>
  </si>
  <si>
    <t>Neighborhood Intervention Progam</t>
  </si>
  <si>
    <t>Human Services Admin Building</t>
  </si>
  <si>
    <t>Public Safety Building</t>
  </si>
  <si>
    <t>Medical Examiner's Office</t>
  </si>
  <si>
    <t>Library Services</t>
  </si>
  <si>
    <t>Sheriff - Southeast Precinct</t>
  </si>
  <si>
    <t>Highway - Paint Booth</t>
  </si>
  <si>
    <t>Highway - East District Campus</t>
  </si>
  <si>
    <t>Badger Prairie Health Care Center</t>
  </si>
  <si>
    <t>Juvenile Shelter Facility</t>
  </si>
  <si>
    <t>Airport - Terminal</t>
  </si>
  <si>
    <t>Airport - Parking Ramps</t>
  </si>
  <si>
    <t>Airport - Glycol Mixing Building</t>
  </si>
  <si>
    <t>Airport - Maintenance Building</t>
  </si>
  <si>
    <t>Airport - Chiller Plant</t>
  </si>
  <si>
    <t>Ferris Center</t>
  </si>
  <si>
    <t>Clean Sweep/Transfer House</t>
  </si>
  <si>
    <t>Zoo - Animal Health Center</t>
  </si>
  <si>
    <t>Zoo - Concessions</t>
  </si>
  <si>
    <t>Quarterly</t>
  </si>
  <si>
    <t>Annual</t>
  </si>
  <si>
    <t>5 Year</t>
  </si>
  <si>
    <t>Total</t>
  </si>
  <si>
    <t>Hourly Rate - Regular Time</t>
  </si>
  <si>
    <t>% Discount off of list price for parts</t>
  </si>
  <si>
    <t>Hourly Rate - Weekend and Holidays</t>
  </si>
  <si>
    <t>Hourly Rate - Overtime</t>
  </si>
  <si>
    <t>Fencl Fire</t>
  </si>
  <si>
    <t>JF Ahern</t>
  </si>
  <si>
    <t>Johnson Controls</t>
  </si>
  <si>
    <t>Peerless Fire</t>
  </si>
  <si>
    <t>Locally Based and Owned</t>
  </si>
  <si>
    <t>Yes</t>
  </si>
  <si>
    <t>Locally Operated</t>
  </si>
  <si>
    <t>No</t>
  </si>
  <si>
    <r>
      <t>Term 4 - Total</t>
    </r>
    <r>
      <rPr>
        <sz val="11"/>
        <color theme="1"/>
        <rFont val="Arial"/>
        <family val="2"/>
      </rPr>
      <t xml:space="preserve"> (Quarterly &amp; Annual)</t>
    </r>
  </si>
  <si>
    <r>
      <t>Term 3 - Total</t>
    </r>
    <r>
      <rPr>
        <sz val="11"/>
        <color theme="1"/>
        <rFont val="Arial"/>
        <family val="2"/>
      </rPr>
      <t xml:space="preserve"> (Quarterly &amp; Annual)</t>
    </r>
  </si>
  <si>
    <r>
      <t xml:space="preserve">Term 2 - Total </t>
    </r>
    <r>
      <rPr>
        <sz val="11"/>
        <color theme="1"/>
        <rFont val="Arial"/>
        <family val="2"/>
      </rPr>
      <t>(Quarterly &amp; Annual)</t>
    </r>
  </si>
  <si>
    <r>
      <t>Term 1 - Total</t>
    </r>
    <r>
      <rPr>
        <sz val="11"/>
        <color theme="1"/>
        <rFont val="Arial"/>
        <family val="2"/>
      </rPr>
      <t xml:space="preserve"> (Quarterly &amp; Annual)</t>
    </r>
  </si>
  <si>
    <r>
      <t>Term 5 - Total</t>
    </r>
    <r>
      <rPr>
        <sz val="11"/>
        <color theme="1"/>
        <rFont val="Arial"/>
        <family val="2"/>
      </rPr>
      <t xml:space="preserve"> (Quarterly &amp; Annual)</t>
    </r>
  </si>
  <si>
    <t>TOTAL TERM 1 - 5 (Quarterly &amp; Annual)</t>
  </si>
  <si>
    <t>5 YEAR INSPECTION COST</t>
  </si>
  <si>
    <t>GRAND TOTAL - 1-5 + 5 YEAR INSPEC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</si>
</sst>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10" fontId="0" fillId="9" borderId="1" xfId="1" applyNumberFormat="1" applyFont="1" applyFill="1" applyBorder="1" applyAlignment="1">
      <alignment horizontal="center" vertical="center"/>
    </xf>
    <xf numFmtId="164" fontId="1" fillId="9" borderId="2" xfId="0" applyNumberFormat="1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164" fontId="1" fillId="9" borderId="2" xfId="1" applyNumberFormat="1" applyFont="1" applyFill="1" applyBorder="1" applyAlignment="1">
      <alignment horizontal="center" vertical="center"/>
    </xf>
    <xf numFmtId="10" fontId="1" fillId="9" borderId="4" xfId="1" applyNumberFormat="1" applyFont="1" applyFill="1" applyBorder="1" applyAlignment="1">
      <alignment horizontal="center" vertical="center"/>
    </xf>
    <xf numFmtId="10" fontId="1" fillId="9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view="pageLayout" zoomScaleNormal="100" workbookViewId="0">
      <selection activeCell="H32" sqref="H32"/>
    </sheetView>
  </sheetViews>
  <sheetFormatPr defaultRowHeight="15" x14ac:dyDescent="0.25"/>
  <cols>
    <col min="1" max="1" width="5.42578125" customWidth="1"/>
    <col min="2" max="2" width="46.28515625" style="1" customWidth="1"/>
    <col min="3" max="10" width="10.5703125" style="3" customWidth="1"/>
    <col min="11" max="11" width="11.28515625" style="3" bestFit="1" customWidth="1"/>
    <col min="12" max="14" width="10.5703125" style="3" customWidth="1"/>
  </cols>
  <sheetData>
    <row r="1" spans="1:14" x14ac:dyDescent="0.25">
      <c r="A1" s="21" t="s">
        <v>0</v>
      </c>
      <c r="B1" s="22"/>
      <c r="C1" s="20" t="s">
        <v>45</v>
      </c>
      <c r="D1" s="20"/>
      <c r="E1" s="20"/>
      <c r="F1" s="20" t="s">
        <v>46</v>
      </c>
      <c r="G1" s="20"/>
      <c r="H1" s="20"/>
      <c r="I1" s="20" t="s">
        <v>47</v>
      </c>
      <c r="J1" s="20"/>
      <c r="K1" s="20"/>
      <c r="L1" s="20" t="s">
        <v>48</v>
      </c>
      <c r="M1" s="20"/>
      <c r="N1" s="20"/>
    </row>
    <row r="2" spans="1:14" s="1" customFormat="1" x14ac:dyDescent="0.25">
      <c r="A2" s="21" t="s">
        <v>2</v>
      </c>
      <c r="B2" s="22"/>
      <c r="C2" s="19" t="s">
        <v>49</v>
      </c>
      <c r="D2" s="19"/>
      <c r="E2" s="19"/>
      <c r="F2" s="19" t="s">
        <v>51</v>
      </c>
      <c r="G2" s="19"/>
      <c r="H2" s="19"/>
      <c r="I2" s="19" t="s">
        <v>51</v>
      </c>
      <c r="J2" s="19"/>
      <c r="K2" s="19"/>
      <c r="L2" s="19" t="s">
        <v>49</v>
      </c>
      <c r="M2" s="19"/>
      <c r="N2" s="19"/>
    </row>
    <row r="3" spans="1:14" s="1" customFormat="1" x14ac:dyDescent="0.25">
      <c r="A3" s="21" t="s">
        <v>1</v>
      </c>
      <c r="B3" s="22"/>
      <c r="C3" s="23" t="s">
        <v>50</v>
      </c>
      <c r="D3" s="23"/>
      <c r="E3" s="23"/>
      <c r="F3" s="23" t="s">
        <v>50</v>
      </c>
      <c r="G3" s="23"/>
      <c r="H3" s="23"/>
      <c r="I3" s="23" t="s">
        <v>52</v>
      </c>
      <c r="J3" s="23"/>
      <c r="K3" s="23"/>
      <c r="L3" s="23" t="s">
        <v>50</v>
      </c>
      <c r="M3" s="23"/>
      <c r="N3" s="23"/>
    </row>
    <row r="4" spans="1:14" x14ac:dyDescent="0.25">
      <c r="A4" s="9"/>
      <c r="B4" s="10" t="s">
        <v>4</v>
      </c>
      <c r="C4" s="2" t="s">
        <v>37</v>
      </c>
      <c r="D4" s="2" t="s">
        <v>38</v>
      </c>
      <c r="E4" s="2" t="s">
        <v>39</v>
      </c>
      <c r="F4" s="2" t="s">
        <v>37</v>
      </c>
      <c r="G4" s="2" t="s">
        <v>38</v>
      </c>
      <c r="H4" s="2" t="s">
        <v>39</v>
      </c>
      <c r="I4" s="2" t="s">
        <v>37</v>
      </c>
      <c r="J4" s="2" t="s">
        <v>38</v>
      </c>
      <c r="K4" s="2" t="s">
        <v>39</v>
      </c>
      <c r="L4" s="2" t="s">
        <v>37</v>
      </c>
      <c r="M4" s="2" t="s">
        <v>38</v>
      </c>
      <c r="N4" s="2" t="s">
        <v>39</v>
      </c>
    </row>
    <row r="5" spans="1:14" s="1" customFormat="1" x14ac:dyDescent="0.25">
      <c r="A5" s="4" t="s">
        <v>3</v>
      </c>
      <c r="B5" s="6" t="s">
        <v>5</v>
      </c>
      <c r="C5" s="2" t="s">
        <v>40</v>
      </c>
      <c r="D5" s="2" t="s">
        <v>40</v>
      </c>
      <c r="E5" s="2" t="s">
        <v>40</v>
      </c>
      <c r="F5" s="2" t="s">
        <v>40</v>
      </c>
      <c r="G5" s="2" t="s">
        <v>40</v>
      </c>
      <c r="H5" s="2" t="s">
        <v>40</v>
      </c>
      <c r="I5" s="2" t="s">
        <v>40</v>
      </c>
      <c r="J5" s="2" t="s">
        <v>40</v>
      </c>
      <c r="K5" s="2" t="s">
        <v>40</v>
      </c>
      <c r="L5" s="2" t="s">
        <v>40</v>
      </c>
      <c r="M5" s="2" t="s">
        <v>40</v>
      </c>
      <c r="N5" s="2" t="s">
        <v>40</v>
      </c>
    </row>
    <row r="6" spans="1:14" x14ac:dyDescent="0.25">
      <c r="A6" s="4">
        <v>1</v>
      </c>
      <c r="B6" s="11" t="s">
        <v>6</v>
      </c>
      <c r="C6" s="14">
        <v>900</v>
      </c>
      <c r="D6" s="14">
        <v>550</v>
      </c>
      <c r="E6" s="14">
        <v>2200</v>
      </c>
      <c r="F6" s="14">
        <v>840</v>
      </c>
      <c r="G6" s="14">
        <v>700</v>
      </c>
      <c r="H6" s="14">
        <v>1160</v>
      </c>
      <c r="I6" s="14">
        <v>813.75</v>
      </c>
      <c r="J6" s="14">
        <v>271.25</v>
      </c>
      <c r="K6" s="14">
        <v>5600</v>
      </c>
      <c r="L6" s="14">
        <v>525</v>
      </c>
      <c r="M6" s="14">
        <v>625</v>
      </c>
      <c r="N6" s="14">
        <v>750</v>
      </c>
    </row>
    <row r="7" spans="1:14" s="1" customFormat="1" x14ac:dyDescent="0.25">
      <c r="A7" s="4">
        <v>2</v>
      </c>
      <c r="B7" s="11" t="s">
        <v>7</v>
      </c>
      <c r="C7" s="14">
        <v>375</v>
      </c>
      <c r="D7" s="14">
        <v>175</v>
      </c>
      <c r="E7" s="14">
        <v>750</v>
      </c>
      <c r="F7" s="14">
        <v>420</v>
      </c>
      <c r="G7" s="14">
        <v>435</v>
      </c>
      <c r="H7" s="14">
        <v>580</v>
      </c>
      <c r="I7" s="14">
        <v>326.25</v>
      </c>
      <c r="J7" s="14">
        <v>108.75</v>
      </c>
      <c r="K7" s="14">
        <v>1600</v>
      </c>
      <c r="L7" s="14">
        <v>270</v>
      </c>
      <c r="M7" s="14">
        <v>250</v>
      </c>
      <c r="N7" s="14">
        <v>225</v>
      </c>
    </row>
    <row r="8" spans="1:14" s="1" customFormat="1" x14ac:dyDescent="0.25">
      <c r="A8" s="5">
        <v>3</v>
      </c>
      <c r="B8" s="11" t="s">
        <v>8</v>
      </c>
      <c r="C8" s="14">
        <v>1200</v>
      </c>
      <c r="D8" s="14">
        <v>375</v>
      </c>
      <c r="E8" s="14">
        <v>1800</v>
      </c>
      <c r="F8" s="14">
        <v>1260</v>
      </c>
      <c r="G8" s="14">
        <v>435</v>
      </c>
      <c r="H8" s="14">
        <v>1450</v>
      </c>
      <c r="I8" s="14">
        <v>926.25</v>
      </c>
      <c r="J8" s="14">
        <v>308.75</v>
      </c>
      <c r="K8" s="14">
        <v>4000</v>
      </c>
      <c r="L8" s="14">
        <v>675</v>
      </c>
      <c r="M8" s="14">
        <v>700</v>
      </c>
      <c r="N8" s="14">
        <v>275</v>
      </c>
    </row>
    <row r="9" spans="1:14" x14ac:dyDescent="0.25">
      <c r="A9" s="5">
        <v>4</v>
      </c>
      <c r="B9" s="11" t="s">
        <v>9</v>
      </c>
      <c r="C9" s="15">
        <v>375</v>
      </c>
      <c r="D9" s="15">
        <v>175</v>
      </c>
      <c r="E9" s="15">
        <v>500</v>
      </c>
      <c r="F9" s="15">
        <v>420</v>
      </c>
      <c r="G9" s="15">
        <v>217.5</v>
      </c>
      <c r="H9" s="15">
        <v>580</v>
      </c>
      <c r="I9" s="15">
        <v>213.75</v>
      </c>
      <c r="J9" s="15">
        <v>71.25</v>
      </c>
      <c r="K9" s="15">
        <v>800</v>
      </c>
      <c r="L9" s="15">
        <v>225</v>
      </c>
      <c r="M9" s="15">
        <v>125</v>
      </c>
      <c r="N9" s="15">
        <v>225</v>
      </c>
    </row>
    <row r="10" spans="1:14" x14ac:dyDescent="0.25">
      <c r="A10" s="5">
        <v>5</v>
      </c>
      <c r="B10" s="12" t="s">
        <v>10</v>
      </c>
      <c r="C10" s="15">
        <v>375</v>
      </c>
      <c r="D10" s="15">
        <v>175</v>
      </c>
      <c r="E10" s="15">
        <v>300</v>
      </c>
      <c r="F10" s="15">
        <v>420</v>
      </c>
      <c r="G10" s="15">
        <v>217.5</v>
      </c>
      <c r="H10" s="15">
        <v>580</v>
      </c>
      <c r="I10" s="15">
        <v>213.75</v>
      </c>
      <c r="J10" s="15">
        <v>71.25</v>
      </c>
      <c r="K10" s="15">
        <v>800</v>
      </c>
      <c r="L10" s="15">
        <v>270</v>
      </c>
      <c r="M10" s="15">
        <v>175</v>
      </c>
      <c r="N10" s="15">
        <v>225</v>
      </c>
    </row>
    <row r="11" spans="1:14" x14ac:dyDescent="0.25">
      <c r="A11" s="5">
        <v>6</v>
      </c>
      <c r="B11" s="7" t="s">
        <v>11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x14ac:dyDescent="0.25">
      <c r="A12" s="5">
        <v>7</v>
      </c>
      <c r="B12" s="11" t="s">
        <v>12</v>
      </c>
      <c r="C12" s="15">
        <v>1500</v>
      </c>
      <c r="D12" s="15">
        <v>1200</v>
      </c>
      <c r="E12" s="15">
        <v>2200</v>
      </c>
      <c r="F12" s="15">
        <v>2610</v>
      </c>
      <c r="G12" s="15">
        <v>1740</v>
      </c>
      <c r="H12" s="15">
        <v>2320</v>
      </c>
      <c r="I12" s="15">
        <v>1395</v>
      </c>
      <c r="J12" s="15">
        <v>465</v>
      </c>
      <c r="K12" s="15">
        <v>10400</v>
      </c>
      <c r="L12" s="15">
        <v>975</v>
      </c>
      <c r="M12" s="15">
        <v>1200</v>
      </c>
      <c r="N12" s="15">
        <v>1750</v>
      </c>
    </row>
    <row r="13" spans="1:14" x14ac:dyDescent="0.25">
      <c r="A13" s="5">
        <v>8</v>
      </c>
      <c r="B13" s="11" t="s">
        <v>13</v>
      </c>
      <c r="C13" s="14">
        <v>2850</v>
      </c>
      <c r="D13" s="14">
        <v>2500</v>
      </c>
      <c r="E13" s="14">
        <v>3800</v>
      </c>
      <c r="F13" s="14">
        <v>6720</v>
      </c>
      <c r="G13" s="14">
        <v>3480</v>
      </c>
      <c r="H13" s="14">
        <v>5800</v>
      </c>
      <c r="I13" s="14">
        <v>2445</v>
      </c>
      <c r="J13" s="14">
        <v>815</v>
      </c>
      <c r="K13" s="14">
        <v>23200</v>
      </c>
      <c r="L13" s="14">
        <v>2850</v>
      </c>
      <c r="M13" s="14">
        <v>1900</v>
      </c>
      <c r="N13" s="14">
        <v>2500</v>
      </c>
    </row>
    <row r="14" spans="1:14" s="1" customFormat="1" x14ac:dyDescent="0.25">
      <c r="A14" s="5">
        <v>9</v>
      </c>
      <c r="B14" s="11" t="s">
        <v>14</v>
      </c>
      <c r="C14" s="14">
        <v>375</v>
      </c>
      <c r="D14" s="14">
        <v>175</v>
      </c>
      <c r="E14" s="14">
        <v>300</v>
      </c>
      <c r="F14" s="14">
        <v>420</v>
      </c>
      <c r="G14" s="14">
        <v>217.5</v>
      </c>
      <c r="H14" s="14">
        <v>580</v>
      </c>
      <c r="I14" s="14">
        <v>213.75</v>
      </c>
      <c r="J14" s="14">
        <v>71.25</v>
      </c>
      <c r="K14" s="14">
        <v>800</v>
      </c>
      <c r="L14" s="14">
        <v>285</v>
      </c>
      <c r="M14" s="14">
        <v>150</v>
      </c>
      <c r="N14" s="14">
        <v>250</v>
      </c>
    </row>
    <row r="15" spans="1:14" s="1" customFormat="1" x14ac:dyDescent="0.25">
      <c r="A15" s="5">
        <v>10</v>
      </c>
      <c r="B15" s="11" t="s">
        <v>15</v>
      </c>
      <c r="C15" s="14">
        <v>375</v>
      </c>
      <c r="D15" s="14">
        <v>230</v>
      </c>
      <c r="E15" s="14">
        <v>300</v>
      </c>
      <c r="F15" s="14">
        <v>420</v>
      </c>
      <c r="G15" s="14">
        <v>217.5</v>
      </c>
      <c r="H15" s="14">
        <v>580</v>
      </c>
      <c r="I15" s="14">
        <v>213.75</v>
      </c>
      <c r="J15" s="14">
        <v>71.25</v>
      </c>
      <c r="K15" s="14">
        <v>800</v>
      </c>
      <c r="L15" s="14">
        <v>285</v>
      </c>
      <c r="M15" s="14">
        <v>255</v>
      </c>
      <c r="N15" s="14">
        <v>325</v>
      </c>
    </row>
    <row r="16" spans="1:14" x14ac:dyDescent="0.25">
      <c r="A16" s="5">
        <v>11</v>
      </c>
      <c r="B16" s="11" t="s">
        <v>16</v>
      </c>
      <c r="C16" s="14">
        <v>375</v>
      </c>
      <c r="D16" s="14">
        <v>175</v>
      </c>
      <c r="E16" s="14">
        <v>300</v>
      </c>
      <c r="F16" s="14">
        <v>420</v>
      </c>
      <c r="G16" s="14">
        <v>217.5</v>
      </c>
      <c r="H16" s="14">
        <v>580</v>
      </c>
      <c r="I16" s="14">
        <v>150</v>
      </c>
      <c r="J16" s="14">
        <v>50</v>
      </c>
      <c r="K16" s="14">
        <v>800</v>
      </c>
      <c r="L16" s="14">
        <v>285</v>
      </c>
      <c r="M16" s="14">
        <v>125</v>
      </c>
      <c r="N16" s="14">
        <v>325</v>
      </c>
    </row>
    <row r="17" spans="1:14" x14ac:dyDescent="0.25">
      <c r="A17" s="5">
        <v>12</v>
      </c>
      <c r="B17" s="11" t="s">
        <v>17</v>
      </c>
      <c r="C17" s="14">
        <v>375</v>
      </c>
      <c r="D17" s="14">
        <v>175</v>
      </c>
      <c r="E17" s="14">
        <v>300</v>
      </c>
      <c r="F17" s="14">
        <v>420</v>
      </c>
      <c r="G17" s="14">
        <v>217.5</v>
      </c>
      <c r="H17" s="14">
        <v>580</v>
      </c>
      <c r="I17" s="14">
        <v>213.75</v>
      </c>
      <c r="J17" s="14">
        <v>71.25</v>
      </c>
      <c r="K17" s="14">
        <v>800</v>
      </c>
      <c r="L17" s="14">
        <v>315</v>
      </c>
      <c r="M17" s="14">
        <v>350</v>
      </c>
      <c r="N17" s="14">
        <v>325</v>
      </c>
    </row>
    <row r="18" spans="1:14" s="1" customFormat="1" x14ac:dyDescent="0.25">
      <c r="A18" s="5">
        <v>13</v>
      </c>
      <c r="B18" s="11" t="s">
        <v>18</v>
      </c>
      <c r="C18" s="14">
        <v>375</v>
      </c>
      <c r="D18" s="14">
        <v>125</v>
      </c>
      <c r="E18" s="14">
        <v>300</v>
      </c>
      <c r="F18" s="14">
        <v>420</v>
      </c>
      <c r="G18" s="14">
        <v>217.5</v>
      </c>
      <c r="H18" s="14">
        <v>580</v>
      </c>
      <c r="I18" s="14">
        <v>150</v>
      </c>
      <c r="J18" s="14">
        <v>50</v>
      </c>
      <c r="K18" s="14">
        <v>800</v>
      </c>
      <c r="L18" s="14">
        <v>375</v>
      </c>
      <c r="M18" s="14">
        <v>200</v>
      </c>
      <c r="N18" s="14">
        <v>325</v>
      </c>
    </row>
    <row r="19" spans="1:14" x14ac:dyDescent="0.25">
      <c r="A19" s="5">
        <v>14</v>
      </c>
      <c r="B19" s="11" t="s">
        <v>19</v>
      </c>
      <c r="C19" s="14">
        <v>1200</v>
      </c>
      <c r="D19" s="14">
        <v>650</v>
      </c>
      <c r="E19" s="14">
        <v>999</v>
      </c>
      <c r="F19" s="14">
        <v>630</v>
      </c>
      <c r="G19" s="14">
        <v>435</v>
      </c>
      <c r="H19" s="14">
        <v>1160</v>
      </c>
      <c r="I19" s="14">
        <v>483.75</v>
      </c>
      <c r="J19" s="14">
        <v>161.25</v>
      </c>
      <c r="K19" s="14">
        <v>4800</v>
      </c>
      <c r="L19" s="14">
        <v>675</v>
      </c>
      <c r="M19" s="14">
        <v>500</v>
      </c>
      <c r="N19" s="14">
        <v>750</v>
      </c>
    </row>
    <row r="20" spans="1:14" x14ac:dyDescent="0.25">
      <c r="A20" s="5">
        <v>15</v>
      </c>
      <c r="B20" s="11" t="s">
        <v>20</v>
      </c>
      <c r="C20" s="14">
        <v>2550</v>
      </c>
      <c r="D20" s="14">
        <v>2100</v>
      </c>
      <c r="E20" s="14">
        <v>3000</v>
      </c>
      <c r="F20" s="14">
        <v>3360</v>
      </c>
      <c r="G20" s="14">
        <v>2320</v>
      </c>
      <c r="H20" s="14">
        <v>2840</v>
      </c>
      <c r="I20" s="14">
        <v>1882.5</v>
      </c>
      <c r="J20" s="14">
        <v>627.5</v>
      </c>
      <c r="K20" s="14">
        <v>16000</v>
      </c>
      <c r="L20" s="14">
        <v>1725</v>
      </c>
      <c r="M20" s="14">
        <v>1500</v>
      </c>
      <c r="N20" s="14">
        <v>2250</v>
      </c>
    </row>
    <row r="21" spans="1:14" x14ac:dyDescent="0.25">
      <c r="A21" s="5">
        <v>16</v>
      </c>
      <c r="B21" s="12" t="s">
        <v>21</v>
      </c>
      <c r="C21" s="14">
        <v>525</v>
      </c>
      <c r="D21" s="14">
        <v>500</v>
      </c>
      <c r="E21" s="14">
        <v>600</v>
      </c>
      <c r="F21" s="14">
        <v>420</v>
      </c>
      <c r="G21" s="14">
        <v>217.5</v>
      </c>
      <c r="H21" s="14">
        <v>580</v>
      </c>
      <c r="I21" s="14">
        <v>300</v>
      </c>
      <c r="J21" s="14">
        <v>100</v>
      </c>
      <c r="K21" s="14">
        <v>800</v>
      </c>
      <c r="L21" s="14">
        <v>450</v>
      </c>
      <c r="M21" s="14">
        <v>500</v>
      </c>
      <c r="N21" s="14">
        <v>575</v>
      </c>
    </row>
    <row r="22" spans="1:14" x14ac:dyDescent="0.25">
      <c r="A22" s="5">
        <v>17</v>
      </c>
      <c r="B22" s="11" t="s">
        <v>22</v>
      </c>
      <c r="C22" s="14">
        <v>375</v>
      </c>
      <c r="D22" s="14">
        <v>300</v>
      </c>
      <c r="E22" s="14">
        <v>500</v>
      </c>
      <c r="F22" s="14">
        <v>420</v>
      </c>
      <c r="G22" s="14">
        <v>217.5</v>
      </c>
      <c r="H22" s="14">
        <v>580</v>
      </c>
      <c r="I22" s="14">
        <v>213.75</v>
      </c>
      <c r="J22" s="14">
        <v>71.25</v>
      </c>
      <c r="K22" s="14">
        <v>800</v>
      </c>
      <c r="L22" s="14">
        <v>285</v>
      </c>
      <c r="M22" s="14">
        <v>175</v>
      </c>
      <c r="N22" s="14">
        <v>325</v>
      </c>
    </row>
    <row r="23" spans="1:14" x14ac:dyDescent="0.25">
      <c r="A23" s="5">
        <v>18</v>
      </c>
      <c r="B23" s="8" t="s">
        <v>23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5">
      <c r="A24" s="5">
        <v>19</v>
      </c>
      <c r="B24" s="8" t="s">
        <v>24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25">
      <c r="A25" s="5">
        <v>20</v>
      </c>
      <c r="B25" s="11" t="s">
        <v>25</v>
      </c>
      <c r="C25" s="14">
        <v>525</v>
      </c>
      <c r="D25" s="14">
        <v>400</v>
      </c>
      <c r="E25" s="14">
        <v>600</v>
      </c>
      <c r="F25" s="14">
        <v>420</v>
      </c>
      <c r="G25" s="14">
        <v>217.5</v>
      </c>
      <c r="H25" s="14">
        <v>580</v>
      </c>
      <c r="I25" s="14">
        <v>262.5</v>
      </c>
      <c r="J25" s="14">
        <v>87.5</v>
      </c>
      <c r="K25" s="14">
        <v>1600</v>
      </c>
      <c r="L25" s="14">
        <v>450</v>
      </c>
      <c r="M25" s="14">
        <v>500</v>
      </c>
      <c r="N25" s="14">
        <v>625</v>
      </c>
    </row>
    <row r="26" spans="1:14" x14ac:dyDescent="0.25">
      <c r="A26" s="5">
        <v>21</v>
      </c>
      <c r="B26" s="11" t="s">
        <v>26</v>
      </c>
      <c r="C26" s="14">
        <v>1350</v>
      </c>
      <c r="D26" s="14">
        <v>700</v>
      </c>
      <c r="E26" s="14">
        <v>900</v>
      </c>
      <c r="F26" s="14">
        <v>840</v>
      </c>
      <c r="G26" s="14">
        <v>580</v>
      </c>
      <c r="H26" s="14">
        <v>1160</v>
      </c>
      <c r="I26" s="14">
        <v>738.75</v>
      </c>
      <c r="J26" s="14">
        <v>246.25</v>
      </c>
      <c r="K26" s="14">
        <v>4800</v>
      </c>
      <c r="L26" s="14">
        <v>1050</v>
      </c>
      <c r="M26" s="14">
        <v>750</v>
      </c>
      <c r="N26" s="14">
        <v>575</v>
      </c>
    </row>
    <row r="27" spans="1:14" x14ac:dyDescent="0.25">
      <c r="A27" s="5">
        <v>22</v>
      </c>
      <c r="B27" s="12" t="s">
        <v>27</v>
      </c>
      <c r="C27" s="14">
        <v>450</v>
      </c>
      <c r="D27" s="14">
        <v>225</v>
      </c>
      <c r="E27" s="14">
        <v>350</v>
      </c>
      <c r="F27" s="14">
        <v>630</v>
      </c>
      <c r="G27" s="14">
        <v>290</v>
      </c>
      <c r="H27" s="14">
        <v>580</v>
      </c>
      <c r="I27" s="14">
        <v>288.75</v>
      </c>
      <c r="J27" s="14">
        <v>96.25</v>
      </c>
      <c r="K27" s="14">
        <v>800</v>
      </c>
      <c r="L27" s="14">
        <v>285</v>
      </c>
      <c r="M27" s="14">
        <v>150</v>
      </c>
      <c r="N27" s="14">
        <v>575</v>
      </c>
    </row>
    <row r="28" spans="1:14" x14ac:dyDescent="0.25">
      <c r="A28" s="5">
        <v>23</v>
      </c>
      <c r="B28" s="13" t="s">
        <v>28</v>
      </c>
      <c r="C28" s="14">
        <v>2850</v>
      </c>
      <c r="D28" s="14">
        <v>1600</v>
      </c>
      <c r="E28" s="17">
        <v>2200</v>
      </c>
      <c r="F28" s="17">
        <v>2520</v>
      </c>
      <c r="G28" s="17">
        <v>1740</v>
      </c>
      <c r="H28" s="17">
        <v>3480</v>
      </c>
      <c r="I28" s="17">
        <v>1481.25</v>
      </c>
      <c r="J28" s="17">
        <v>493.75</v>
      </c>
      <c r="K28" s="17">
        <v>8800</v>
      </c>
      <c r="L28" s="17">
        <v>1950</v>
      </c>
      <c r="M28" s="17">
        <v>1400</v>
      </c>
      <c r="N28" s="17">
        <v>2750</v>
      </c>
    </row>
    <row r="29" spans="1:14" x14ac:dyDescent="0.25">
      <c r="A29" s="5">
        <v>24</v>
      </c>
      <c r="B29" s="11" t="s">
        <v>29</v>
      </c>
      <c r="C29" s="14">
        <v>150</v>
      </c>
      <c r="D29" s="14">
        <v>175</v>
      </c>
      <c r="E29" s="14">
        <v>2000</v>
      </c>
      <c r="F29" s="14">
        <v>0</v>
      </c>
      <c r="G29" s="14">
        <v>140</v>
      </c>
      <c r="H29" s="14">
        <v>580</v>
      </c>
      <c r="I29" s="14">
        <v>206.25</v>
      </c>
      <c r="J29" s="14">
        <v>68.75</v>
      </c>
      <c r="K29" s="14">
        <v>800</v>
      </c>
      <c r="L29" s="14">
        <v>1350</v>
      </c>
      <c r="M29" s="14">
        <v>425</v>
      </c>
      <c r="N29" s="14">
        <v>2500</v>
      </c>
    </row>
    <row r="30" spans="1:14" x14ac:dyDescent="0.25">
      <c r="A30" s="5">
        <v>25</v>
      </c>
      <c r="B30" s="11" t="s">
        <v>30</v>
      </c>
      <c r="C30" s="14">
        <v>0</v>
      </c>
      <c r="D30" s="14">
        <v>130</v>
      </c>
      <c r="E30" s="14">
        <v>0</v>
      </c>
      <c r="F30" s="14">
        <v>0</v>
      </c>
      <c r="G30" s="14">
        <v>140</v>
      </c>
      <c r="H30" s="14">
        <v>95</v>
      </c>
      <c r="I30" s="14">
        <v>63.75</v>
      </c>
      <c r="J30" s="14">
        <v>21.25</v>
      </c>
      <c r="K30" s="14">
        <v>0</v>
      </c>
      <c r="L30" s="14">
        <v>135</v>
      </c>
      <c r="M30" s="14">
        <v>90</v>
      </c>
      <c r="N30" s="14">
        <v>125</v>
      </c>
    </row>
    <row r="31" spans="1:14" x14ac:dyDescent="0.25">
      <c r="A31" s="5">
        <v>26</v>
      </c>
      <c r="B31" s="11" t="s">
        <v>31</v>
      </c>
      <c r="C31" s="14">
        <v>900</v>
      </c>
      <c r="D31" s="14">
        <v>600</v>
      </c>
      <c r="E31" s="14">
        <v>650</v>
      </c>
      <c r="F31" s="14">
        <v>840</v>
      </c>
      <c r="G31" s="14">
        <v>435</v>
      </c>
      <c r="H31" s="14">
        <v>1160</v>
      </c>
      <c r="I31" s="14">
        <v>607.5</v>
      </c>
      <c r="J31" s="14">
        <v>202.5</v>
      </c>
      <c r="K31" s="14">
        <v>2400</v>
      </c>
      <c r="L31" s="14">
        <v>450</v>
      </c>
      <c r="M31" s="14">
        <v>450</v>
      </c>
      <c r="N31" s="14">
        <v>325</v>
      </c>
    </row>
    <row r="32" spans="1:14" x14ac:dyDescent="0.25">
      <c r="A32" s="5">
        <v>27</v>
      </c>
      <c r="B32" s="11" t="s">
        <v>31</v>
      </c>
      <c r="C32" s="14">
        <v>375</v>
      </c>
      <c r="D32" s="14">
        <v>175</v>
      </c>
      <c r="E32" s="14">
        <v>300</v>
      </c>
      <c r="F32" s="14">
        <v>420</v>
      </c>
      <c r="G32" s="14">
        <v>217.5</v>
      </c>
      <c r="H32" s="14">
        <v>580</v>
      </c>
      <c r="I32" s="14">
        <v>150</v>
      </c>
      <c r="J32" s="14">
        <v>50</v>
      </c>
      <c r="K32" s="14">
        <v>800</v>
      </c>
      <c r="L32" s="14">
        <v>225</v>
      </c>
      <c r="M32" s="14">
        <v>125</v>
      </c>
      <c r="N32" s="14">
        <v>375</v>
      </c>
    </row>
    <row r="33" spans="1:14" x14ac:dyDescent="0.25">
      <c r="A33" s="5">
        <v>28</v>
      </c>
      <c r="B33" s="11" t="s">
        <v>32</v>
      </c>
      <c r="C33" s="14">
        <v>375</v>
      </c>
      <c r="D33" s="14">
        <v>400</v>
      </c>
      <c r="E33" s="14">
        <v>350</v>
      </c>
      <c r="F33" s="14">
        <v>420</v>
      </c>
      <c r="G33" s="14">
        <v>362.5</v>
      </c>
      <c r="H33" s="14">
        <v>580</v>
      </c>
      <c r="I33" s="14">
        <v>213.75</v>
      </c>
      <c r="J33" s="14">
        <v>71.25</v>
      </c>
      <c r="K33" s="14">
        <v>800</v>
      </c>
      <c r="L33" s="14">
        <v>225</v>
      </c>
      <c r="M33" s="14">
        <v>225</v>
      </c>
      <c r="N33" s="14">
        <v>325</v>
      </c>
    </row>
    <row r="34" spans="1:14" x14ac:dyDescent="0.25">
      <c r="A34" s="5">
        <v>29</v>
      </c>
      <c r="B34" s="11" t="s">
        <v>33</v>
      </c>
      <c r="C34" s="14">
        <v>375</v>
      </c>
      <c r="D34" s="14">
        <v>175</v>
      </c>
      <c r="E34" s="14">
        <v>300</v>
      </c>
      <c r="F34" s="14">
        <v>420</v>
      </c>
      <c r="G34" s="14">
        <v>217.5</v>
      </c>
      <c r="H34" s="14">
        <v>580</v>
      </c>
      <c r="I34" s="14">
        <v>150</v>
      </c>
      <c r="J34" s="14">
        <v>50</v>
      </c>
      <c r="K34" s="14">
        <v>800</v>
      </c>
      <c r="L34" s="14">
        <v>270</v>
      </c>
      <c r="M34" s="14">
        <v>125</v>
      </c>
      <c r="N34" s="14">
        <v>450</v>
      </c>
    </row>
    <row r="35" spans="1:14" x14ac:dyDescent="0.25">
      <c r="A35" s="5">
        <v>30</v>
      </c>
      <c r="B35" s="11" t="s">
        <v>34</v>
      </c>
      <c r="C35" s="14">
        <v>375</v>
      </c>
      <c r="D35" s="14">
        <v>175</v>
      </c>
      <c r="E35" s="14">
        <v>300</v>
      </c>
      <c r="F35" s="14">
        <v>630</v>
      </c>
      <c r="G35" s="14">
        <v>290</v>
      </c>
      <c r="H35" s="14">
        <v>580</v>
      </c>
      <c r="I35" s="14">
        <v>288.75</v>
      </c>
      <c r="J35" s="14">
        <v>96.25</v>
      </c>
      <c r="K35" s="14">
        <v>800</v>
      </c>
      <c r="L35" s="14">
        <v>525</v>
      </c>
      <c r="M35" s="14">
        <v>250</v>
      </c>
      <c r="N35" s="14">
        <v>1250</v>
      </c>
    </row>
    <row r="36" spans="1:14" x14ac:dyDescent="0.25">
      <c r="A36" s="5">
        <v>31</v>
      </c>
      <c r="B36" s="11" t="s">
        <v>35</v>
      </c>
      <c r="C36" s="14">
        <v>375</v>
      </c>
      <c r="D36" s="14">
        <v>175</v>
      </c>
      <c r="E36" s="14">
        <v>300</v>
      </c>
      <c r="F36" s="14">
        <v>420</v>
      </c>
      <c r="G36" s="14">
        <v>217.5</v>
      </c>
      <c r="H36" s="14">
        <v>580</v>
      </c>
      <c r="I36" s="14">
        <v>213.75</v>
      </c>
      <c r="J36" s="14">
        <v>71.25</v>
      </c>
      <c r="K36" s="14">
        <v>800</v>
      </c>
      <c r="L36" s="14">
        <v>375</v>
      </c>
      <c r="M36" s="14">
        <v>200</v>
      </c>
      <c r="N36" s="14">
        <v>250</v>
      </c>
    </row>
    <row r="37" spans="1:14" x14ac:dyDescent="0.25">
      <c r="A37" s="5">
        <v>32</v>
      </c>
      <c r="B37" s="11" t="s">
        <v>36</v>
      </c>
      <c r="C37" s="14">
        <v>375</v>
      </c>
      <c r="D37" s="14">
        <v>175</v>
      </c>
      <c r="E37" s="14">
        <v>300</v>
      </c>
      <c r="F37" s="14">
        <v>420</v>
      </c>
      <c r="G37" s="14">
        <v>217.5</v>
      </c>
      <c r="H37" s="14">
        <v>580</v>
      </c>
      <c r="I37" s="14">
        <v>213.75</v>
      </c>
      <c r="J37" s="14">
        <v>71.25</v>
      </c>
      <c r="K37" s="14">
        <v>800</v>
      </c>
      <c r="L37" s="14">
        <v>375</v>
      </c>
      <c r="M37" s="14">
        <v>200</v>
      </c>
      <c r="N37" s="14">
        <v>250</v>
      </c>
    </row>
    <row r="38" spans="1:14" x14ac:dyDescent="0.25">
      <c r="A38" s="5">
        <v>33</v>
      </c>
      <c r="B38" s="18" t="s">
        <v>56</v>
      </c>
      <c r="C38" s="30">
        <f>SUM(C6:D37)</f>
        <v>37260</v>
      </c>
      <c r="D38" s="31"/>
      <c r="E38" s="31"/>
      <c r="F38" s="30">
        <f>SUM(F6:G37)</f>
        <v>44167.5</v>
      </c>
      <c r="G38" s="31"/>
      <c r="H38" s="31"/>
      <c r="I38" s="30">
        <f>SUM(I6:J37)</f>
        <v>20045</v>
      </c>
      <c r="J38" s="31"/>
      <c r="K38" s="31"/>
      <c r="L38" s="30">
        <f>SUM(L6:M37)</f>
        <v>31755</v>
      </c>
      <c r="M38" s="31"/>
      <c r="N38" s="31"/>
    </row>
    <row r="39" spans="1:14" x14ac:dyDescent="0.25">
      <c r="A39" s="5">
        <v>34</v>
      </c>
      <c r="B39" s="38" t="s">
        <v>55</v>
      </c>
      <c r="C39" s="35">
        <v>2.5000000000000001E-2</v>
      </c>
      <c r="D39" s="36">
        <f>SUM(C39*C38+C38)</f>
        <v>38191.5</v>
      </c>
      <c r="E39" s="37"/>
      <c r="F39" s="35">
        <v>0.03</v>
      </c>
      <c r="G39" s="36">
        <f>SUM(F39*F38+F38)</f>
        <v>45492.525000000001</v>
      </c>
      <c r="H39" s="37"/>
      <c r="I39" s="35">
        <v>0.02</v>
      </c>
      <c r="J39" s="36">
        <f>SUM(I39*I38+I38)</f>
        <v>20445.900000000001</v>
      </c>
      <c r="K39" s="37"/>
      <c r="L39" s="35">
        <v>0.03</v>
      </c>
      <c r="M39" s="36">
        <f>SUM(L39*L38+L38)</f>
        <v>32707.65</v>
      </c>
      <c r="N39" s="37"/>
    </row>
    <row r="40" spans="1:14" x14ac:dyDescent="0.25">
      <c r="A40" s="5">
        <v>35</v>
      </c>
      <c r="B40" s="38" t="s">
        <v>54</v>
      </c>
      <c r="C40" s="35">
        <v>2.5000000000000001E-2</v>
      </c>
      <c r="D40" s="36">
        <f>SUM(C40*D39+D39)</f>
        <v>39146.287499999999</v>
      </c>
      <c r="E40" s="37"/>
      <c r="F40" s="35">
        <v>0.03</v>
      </c>
      <c r="G40" s="36">
        <f>SUM(F40*G39+G39)</f>
        <v>46857.300750000002</v>
      </c>
      <c r="H40" s="37"/>
      <c r="I40" s="35">
        <v>0.02</v>
      </c>
      <c r="J40" s="36">
        <f>SUM(I40*J39+J39)</f>
        <v>20854.818000000003</v>
      </c>
      <c r="K40" s="37"/>
      <c r="L40" s="35">
        <v>0.02</v>
      </c>
      <c r="M40" s="36">
        <f>SUM(L40*M39+M39)</f>
        <v>33361.803</v>
      </c>
      <c r="N40" s="37"/>
    </row>
    <row r="41" spans="1:14" x14ac:dyDescent="0.25">
      <c r="A41" s="5">
        <v>36</v>
      </c>
      <c r="B41" s="38" t="s">
        <v>53</v>
      </c>
      <c r="C41" s="35">
        <v>2.5000000000000001E-2</v>
      </c>
      <c r="D41" s="36">
        <f>SUM(C41*D40+D40)</f>
        <v>40124.944687499999</v>
      </c>
      <c r="E41" s="37"/>
      <c r="F41" s="35">
        <v>0.03</v>
      </c>
      <c r="G41" s="36">
        <f>SUM(F41*G40+G40)</f>
        <v>48263.019772500003</v>
      </c>
      <c r="H41" s="37"/>
      <c r="I41" s="35">
        <v>0.02</v>
      </c>
      <c r="J41" s="36">
        <f>SUM(I41*J40+J40)</f>
        <v>21271.914360000002</v>
      </c>
      <c r="K41" s="37"/>
      <c r="L41" s="35">
        <v>0.03</v>
      </c>
      <c r="M41" s="36">
        <f>SUM(L41*M40+M40)</f>
        <v>34362.657090000001</v>
      </c>
      <c r="N41" s="37"/>
    </row>
    <row r="42" spans="1:14" s="1" customFormat="1" x14ac:dyDescent="0.25">
      <c r="A42" s="5">
        <v>37</v>
      </c>
      <c r="B42" s="38" t="s">
        <v>57</v>
      </c>
      <c r="C42" s="35">
        <v>2.5000000000000001E-2</v>
      </c>
      <c r="D42" s="36">
        <f>SUM(D41*C42+D41)</f>
        <v>41128.068304687498</v>
      </c>
      <c r="E42" s="37"/>
      <c r="F42" s="35">
        <v>0.03</v>
      </c>
      <c r="G42" s="36">
        <f>SUM(G41*F42+G41)</f>
        <v>49710.910365675001</v>
      </c>
      <c r="H42" s="37"/>
      <c r="I42" s="35">
        <v>0.02</v>
      </c>
      <c r="J42" s="36">
        <f>SUM(J41*I42+J41)</f>
        <v>21697.352647200001</v>
      </c>
      <c r="K42" s="37"/>
      <c r="L42" s="35">
        <v>0.02</v>
      </c>
      <c r="M42" s="36">
        <f>SUM(M41*L42+M41)</f>
        <v>35049.9102318</v>
      </c>
      <c r="N42" s="37"/>
    </row>
    <row r="43" spans="1:14" x14ac:dyDescent="0.25">
      <c r="A43" s="5">
        <v>38</v>
      </c>
      <c r="B43" s="38" t="s">
        <v>58</v>
      </c>
      <c r="C43" s="39">
        <f>SUM(D39:E42,C38)</f>
        <v>195850.8004921875</v>
      </c>
      <c r="D43" s="40"/>
      <c r="E43" s="41"/>
      <c r="F43" s="39">
        <f>SUM(F38,G39:H42)</f>
        <v>234491.25588817499</v>
      </c>
      <c r="G43" s="40"/>
      <c r="H43" s="41"/>
      <c r="I43" s="39">
        <f>SUM(I38,J39:K42)</f>
        <v>104314.98500720001</v>
      </c>
      <c r="J43" s="40"/>
      <c r="K43" s="41"/>
      <c r="L43" s="39">
        <f>SUM(L38,M39:N42)</f>
        <v>167237.0203218</v>
      </c>
      <c r="M43" s="40"/>
      <c r="N43" s="41"/>
    </row>
    <row r="44" spans="1:14" s="1" customFormat="1" x14ac:dyDescent="0.25">
      <c r="A44" s="5">
        <v>39</v>
      </c>
      <c r="B44" s="38" t="s">
        <v>59</v>
      </c>
      <c r="C44" s="39">
        <f>SUM(E6:E37)</f>
        <v>26699</v>
      </c>
      <c r="D44" s="40"/>
      <c r="E44" s="41"/>
      <c r="F44" s="39">
        <f t="shared" ref="F44" si="0">SUM(H6:H37)</f>
        <v>31645</v>
      </c>
      <c r="G44" s="40"/>
      <c r="H44" s="41"/>
      <c r="I44" s="39">
        <f t="shared" ref="I44" si="1">SUM(K6:K37)</f>
        <v>96800</v>
      </c>
      <c r="J44" s="40"/>
      <c r="K44" s="41"/>
      <c r="L44" s="39">
        <f t="shared" ref="L44" si="2">SUM(N6:N37)</f>
        <v>21775</v>
      </c>
      <c r="M44" s="40"/>
      <c r="N44" s="41"/>
    </row>
    <row r="45" spans="1:14" s="1" customFormat="1" x14ac:dyDescent="0.25">
      <c r="A45" s="5">
        <v>40</v>
      </c>
      <c r="B45" s="38" t="s">
        <v>60</v>
      </c>
      <c r="C45" s="39">
        <f>SUM(C43:E44)</f>
        <v>222549.8004921875</v>
      </c>
      <c r="D45" s="40"/>
      <c r="E45" s="41"/>
      <c r="F45" s="39">
        <f t="shared" ref="F45" si="3">SUM(F43:H44)</f>
        <v>266136.25588817499</v>
      </c>
      <c r="G45" s="40"/>
      <c r="H45" s="41"/>
      <c r="I45" s="39">
        <f t="shared" ref="I45" si="4">SUM(I43:K44)</f>
        <v>201114.98500720001</v>
      </c>
      <c r="J45" s="40"/>
      <c r="K45" s="41"/>
      <c r="L45" s="39">
        <f t="shared" ref="L45" si="5">SUM(L43:N44)</f>
        <v>189012.0203218</v>
      </c>
      <c r="M45" s="40"/>
      <c r="N45" s="41"/>
    </row>
    <row r="46" spans="1:14" x14ac:dyDescent="0.25">
      <c r="A46" s="5">
        <v>41</v>
      </c>
      <c r="B46" s="11" t="s">
        <v>41</v>
      </c>
      <c r="C46" s="24">
        <v>115</v>
      </c>
      <c r="D46" s="25"/>
      <c r="E46" s="26"/>
      <c r="F46" s="24">
        <v>140</v>
      </c>
      <c r="G46" s="25"/>
      <c r="H46" s="26"/>
      <c r="I46" s="24">
        <v>160</v>
      </c>
      <c r="J46" s="25"/>
      <c r="K46" s="26"/>
      <c r="L46" s="24">
        <v>121</v>
      </c>
      <c r="M46" s="25"/>
      <c r="N46" s="26"/>
    </row>
    <row r="47" spans="1:14" x14ac:dyDescent="0.25">
      <c r="A47" s="5">
        <v>42</v>
      </c>
      <c r="B47" s="11" t="s">
        <v>44</v>
      </c>
      <c r="C47" s="24">
        <v>172.5</v>
      </c>
      <c r="D47" s="25"/>
      <c r="E47" s="26"/>
      <c r="F47" s="24">
        <v>175</v>
      </c>
      <c r="G47" s="25"/>
      <c r="H47" s="26"/>
      <c r="I47" s="24">
        <v>240</v>
      </c>
      <c r="J47" s="25"/>
      <c r="K47" s="26"/>
      <c r="L47" s="24">
        <v>181.5</v>
      </c>
      <c r="M47" s="25"/>
      <c r="N47" s="26"/>
    </row>
    <row r="48" spans="1:14" x14ac:dyDescent="0.25">
      <c r="A48" s="5">
        <v>43</v>
      </c>
      <c r="B48" s="11" t="s">
        <v>43</v>
      </c>
      <c r="C48" s="24">
        <v>230</v>
      </c>
      <c r="D48" s="25"/>
      <c r="E48" s="26"/>
      <c r="F48" s="24">
        <v>205</v>
      </c>
      <c r="G48" s="25"/>
      <c r="H48" s="26"/>
      <c r="I48" s="24">
        <v>240</v>
      </c>
      <c r="J48" s="25"/>
      <c r="K48" s="26"/>
      <c r="L48" s="24">
        <v>181.5</v>
      </c>
      <c r="M48" s="25"/>
      <c r="N48" s="26"/>
    </row>
    <row r="49" spans="1:14" x14ac:dyDescent="0.25">
      <c r="A49" s="5">
        <v>44</v>
      </c>
      <c r="B49" s="11" t="s">
        <v>42</v>
      </c>
      <c r="C49" s="27">
        <v>0.6</v>
      </c>
      <c r="D49" s="28"/>
      <c r="E49" s="29"/>
      <c r="F49" s="32">
        <v>0.2</v>
      </c>
      <c r="G49" s="33"/>
      <c r="H49" s="34"/>
      <c r="I49" s="32">
        <v>0.5</v>
      </c>
      <c r="J49" s="33"/>
      <c r="K49" s="34"/>
      <c r="L49" s="32">
        <v>0.35</v>
      </c>
      <c r="M49" s="33"/>
      <c r="N49" s="34"/>
    </row>
  </sheetData>
  <mergeCells count="63">
    <mergeCell ref="L48:N48"/>
    <mergeCell ref="L49:N49"/>
    <mergeCell ref="I46:K46"/>
    <mergeCell ref="I47:K47"/>
    <mergeCell ref="I48:K48"/>
    <mergeCell ref="I49:K49"/>
    <mergeCell ref="L47:N47"/>
    <mergeCell ref="L1:N1"/>
    <mergeCell ref="L2:N2"/>
    <mergeCell ref="L3:N3"/>
    <mergeCell ref="L38:N38"/>
    <mergeCell ref="M39:N39"/>
    <mergeCell ref="M40:N40"/>
    <mergeCell ref="M41:N41"/>
    <mergeCell ref="L46:N46"/>
    <mergeCell ref="M42:N42"/>
    <mergeCell ref="L43:N43"/>
    <mergeCell ref="L44:N44"/>
    <mergeCell ref="L45:N45"/>
    <mergeCell ref="I1:K1"/>
    <mergeCell ref="I2:K2"/>
    <mergeCell ref="I3:K3"/>
    <mergeCell ref="I38:K38"/>
    <mergeCell ref="F1:H1"/>
    <mergeCell ref="F2:H2"/>
    <mergeCell ref="F3:H3"/>
    <mergeCell ref="F38:H38"/>
    <mergeCell ref="J39:K39"/>
    <mergeCell ref="J40:K40"/>
    <mergeCell ref="J41:K41"/>
    <mergeCell ref="G42:H42"/>
    <mergeCell ref="J42:K42"/>
    <mergeCell ref="G39:H39"/>
    <mergeCell ref="G40:H40"/>
    <mergeCell ref="G41:H41"/>
    <mergeCell ref="I43:K43"/>
    <mergeCell ref="F46:H46"/>
    <mergeCell ref="F47:H47"/>
    <mergeCell ref="F48:H48"/>
    <mergeCell ref="F49:H49"/>
    <mergeCell ref="F43:H43"/>
    <mergeCell ref="F44:H44"/>
    <mergeCell ref="I44:K44"/>
    <mergeCell ref="F45:H45"/>
    <mergeCell ref="I45:K45"/>
    <mergeCell ref="C46:E46"/>
    <mergeCell ref="C47:E47"/>
    <mergeCell ref="C48:E48"/>
    <mergeCell ref="C49:E49"/>
    <mergeCell ref="C38:E38"/>
    <mergeCell ref="D39:E39"/>
    <mergeCell ref="D40:E40"/>
    <mergeCell ref="D41:E41"/>
    <mergeCell ref="D42:E42"/>
    <mergeCell ref="C43:E43"/>
    <mergeCell ref="C44:E44"/>
    <mergeCell ref="C45:E45"/>
    <mergeCell ref="C2:E2"/>
    <mergeCell ref="C1:E1"/>
    <mergeCell ref="A3:B3"/>
    <mergeCell ref="A2:B2"/>
    <mergeCell ref="A1:B1"/>
    <mergeCell ref="C3:E3"/>
  </mergeCells>
  <pageMargins left="0.25" right="0.25" top="1.2191666666666667" bottom="0.25" header="0" footer="0"/>
  <pageSetup scale="70" orientation="landscape" r:id="rId1"/>
  <headerFooter>
    <oddHeader xml:space="preserve">&amp;L&amp;G&amp;C&amp;"Arial,Bold"&amp;20BID SUMMARY&amp;"Arial,Regular"&amp;11
&amp;12Bid 122019
Fire Sprinkler
2/22/22&amp;R&amp;"Arial,Bold"&amp;12Department of Administration
&amp;"Arial,Regular"Purchasing Division
608-266-4131
&amp;"Arial,Bold"
&amp;"Arial,Regular"Page &amp;P of &amp;N&amp;"Arial,Bold"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Vendors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Patten (Purchasing), Peter</cp:lastModifiedBy>
  <cp:lastPrinted>2019-06-18T14:28:48Z</cp:lastPrinted>
  <dcterms:created xsi:type="dcterms:W3CDTF">2015-09-21T13:23:10Z</dcterms:created>
  <dcterms:modified xsi:type="dcterms:W3CDTF">2022-03-17T20:27:35Z</dcterms:modified>
</cp:coreProperties>
</file>