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rchasing\Shared\RFB - RFP Documents\Bid Docs\BID 119036 HMA Pavement\"/>
    </mc:Choice>
  </mc:AlternateContent>
  <bookViews>
    <workbookView xWindow="120" yWindow="30" windowWidth="19020" windowHeight="8850" activeTab="1"/>
  </bookViews>
  <sheets>
    <sheet name="Summary" sheetId="7" r:id="rId1"/>
    <sheet name="Projected Award" sheetId="8" r:id="rId2"/>
  </sheets>
  <definedNames>
    <definedName name="_xlnm.Print_Area" localSheetId="1">'Projected Award'!$A$1:$N$67</definedName>
    <definedName name="_xlnm.Print_Titles" localSheetId="1">'Projected Award'!$1:$1</definedName>
  </definedNames>
  <calcPr calcId="162913"/>
</workbook>
</file>

<file path=xl/calcChain.xml><?xml version="1.0" encoding="utf-8"?>
<calcChain xmlns="http://schemas.openxmlformats.org/spreadsheetml/2006/main">
  <c r="N55" i="8" l="1"/>
  <c r="L55" i="8"/>
  <c r="J55" i="8"/>
  <c r="H55" i="8"/>
  <c r="F55" i="8"/>
  <c r="N54" i="8"/>
  <c r="L54" i="8"/>
  <c r="J54" i="8"/>
  <c r="H54" i="8"/>
  <c r="F54" i="8"/>
  <c r="N53" i="8"/>
  <c r="L53" i="8"/>
  <c r="J53" i="8"/>
  <c r="H53" i="8"/>
  <c r="F53" i="8"/>
  <c r="N52" i="8"/>
  <c r="L52" i="8"/>
  <c r="J52" i="8"/>
  <c r="H52" i="8"/>
  <c r="F52" i="8"/>
  <c r="N51" i="8"/>
  <c r="L51" i="8"/>
  <c r="J51" i="8"/>
  <c r="H51" i="8"/>
  <c r="F51" i="8"/>
  <c r="N50" i="8"/>
  <c r="L50" i="8"/>
  <c r="J50" i="8"/>
  <c r="H50" i="8"/>
  <c r="F50" i="8"/>
  <c r="N49" i="8"/>
  <c r="L49" i="8"/>
  <c r="J49" i="8"/>
  <c r="H49" i="8"/>
  <c r="F49" i="8"/>
  <c r="N48" i="8"/>
  <c r="L48" i="8"/>
  <c r="J48" i="8"/>
  <c r="H48" i="8"/>
  <c r="F48" i="8"/>
  <c r="N47" i="8"/>
  <c r="L47" i="8"/>
  <c r="J47" i="8"/>
  <c r="H47" i="8"/>
  <c r="F47" i="8"/>
  <c r="N46" i="8"/>
  <c r="L46" i="8"/>
  <c r="J46" i="8"/>
  <c r="H46" i="8"/>
  <c r="F46" i="8"/>
  <c r="N45" i="8"/>
  <c r="L45" i="8"/>
  <c r="J45" i="8"/>
  <c r="H45" i="8"/>
  <c r="F45" i="8"/>
  <c r="N44" i="8"/>
  <c r="L44" i="8"/>
  <c r="J44" i="8"/>
  <c r="H44" i="8"/>
  <c r="F44" i="8"/>
  <c r="N43" i="8"/>
  <c r="L43" i="8"/>
  <c r="J43" i="8"/>
  <c r="H43" i="8"/>
  <c r="F43" i="8"/>
  <c r="N42" i="8"/>
  <c r="L42" i="8"/>
  <c r="J42" i="8"/>
  <c r="H42" i="8"/>
  <c r="F42" i="8"/>
  <c r="N41" i="8"/>
  <c r="L41" i="8"/>
  <c r="J41" i="8"/>
  <c r="H41" i="8"/>
  <c r="F41" i="8"/>
  <c r="N40" i="8"/>
  <c r="L40" i="8"/>
  <c r="J40" i="8"/>
  <c r="H40" i="8"/>
  <c r="F40" i="8"/>
  <c r="N36" i="8"/>
  <c r="L36" i="8"/>
  <c r="J36" i="8"/>
  <c r="H36" i="8"/>
  <c r="F36" i="8"/>
  <c r="N35" i="8"/>
  <c r="L35" i="8"/>
  <c r="J35" i="8"/>
  <c r="H35" i="8"/>
  <c r="F35" i="8"/>
  <c r="N34" i="8"/>
  <c r="L34" i="8"/>
  <c r="J34" i="8"/>
  <c r="H34" i="8"/>
  <c r="F34" i="8"/>
  <c r="N30" i="8"/>
  <c r="L30" i="8"/>
  <c r="J30" i="8"/>
  <c r="H30" i="8"/>
  <c r="F30" i="8"/>
  <c r="N29" i="8"/>
  <c r="L29" i="8"/>
  <c r="J29" i="8"/>
  <c r="H29" i="8"/>
  <c r="F29" i="8"/>
  <c r="N28" i="8"/>
  <c r="L28" i="8"/>
  <c r="J28" i="8"/>
  <c r="H28" i="8"/>
  <c r="F28" i="8"/>
  <c r="N24" i="8"/>
  <c r="L24" i="8"/>
  <c r="J24" i="8"/>
  <c r="H24" i="8"/>
  <c r="F24" i="8"/>
  <c r="N23" i="8"/>
  <c r="L23" i="8"/>
  <c r="J23" i="8"/>
  <c r="H23" i="8"/>
  <c r="F23" i="8"/>
  <c r="N22" i="8"/>
  <c r="L22" i="8"/>
  <c r="J22" i="8"/>
  <c r="H22" i="8"/>
  <c r="F22" i="8"/>
  <c r="N21" i="8"/>
  <c r="L21" i="8"/>
  <c r="J21" i="8"/>
  <c r="H21" i="8"/>
  <c r="F21" i="8"/>
  <c r="N20" i="8"/>
  <c r="L20" i="8"/>
  <c r="J20" i="8"/>
  <c r="H20" i="8"/>
  <c r="F20" i="8"/>
  <c r="N16" i="8"/>
  <c r="L16" i="8"/>
  <c r="J16" i="8"/>
  <c r="H16" i="8"/>
  <c r="F16" i="8"/>
  <c r="N15" i="8"/>
  <c r="L15" i="8"/>
  <c r="J15" i="8"/>
  <c r="H15" i="8"/>
  <c r="F15" i="8"/>
  <c r="N14" i="8"/>
  <c r="L14" i="8"/>
  <c r="J14" i="8"/>
  <c r="H14" i="8"/>
  <c r="F14" i="8"/>
  <c r="N13" i="8"/>
  <c r="L13" i="8"/>
  <c r="J13" i="8"/>
  <c r="H13" i="8"/>
  <c r="F13" i="8"/>
  <c r="N12" i="8"/>
  <c r="L12" i="8"/>
  <c r="J12" i="8"/>
  <c r="H12" i="8"/>
  <c r="F12" i="8"/>
  <c r="N8" i="8"/>
  <c r="L8" i="8"/>
  <c r="J8" i="8"/>
  <c r="H8" i="8"/>
  <c r="F8" i="8"/>
  <c r="N7" i="8"/>
  <c r="L7" i="8"/>
  <c r="J7" i="8"/>
  <c r="H7" i="8"/>
  <c r="F7" i="8"/>
  <c r="N6" i="8"/>
  <c r="L6" i="8"/>
  <c r="J6" i="8"/>
  <c r="H6" i="8"/>
  <c r="F6" i="8"/>
  <c r="N5" i="8"/>
  <c r="L5" i="8"/>
  <c r="J5" i="8"/>
  <c r="H5" i="8"/>
  <c r="F5" i="8"/>
  <c r="N4" i="8"/>
  <c r="L4" i="8"/>
  <c r="J4" i="8"/>
  <c r="H4" i="8"/>
  <c r="F4" i="8"/>
  <c r="N3" i="8"/>
  <c r="L3" i="8"/>
  <c r="J3" i="8"/>
  <c r="H3" i="8"/>
  <c r="F3" i="8"/>
  <c r="K37" i="8" l="1"/>
  <c r="K31" i="8"/>
  <c r="I37" i="8"/>
  <c r="I31" i="8"/>
  <c r="M56" i="8"/>
  <c r="K9" i="8"/>
  <c r="I17" i="8"/>
  <c r="G25" i="8"/>
  <c r="E31" i="8"/>
  <c r="E37" i="8"/>
  <c r="E56" i="8"/>
  <c r="G9" i="8"/>
  <c r="K17" i="8"/>
  <c r="G31" i="8"/>
  <c r="G37" i="8"/>
  <c r="G56" i="8"/>
  <c r="E9" i="8"/>
  <c r="E17" i="8"/>
  <c r="M25" i="8"/>
  <c r="K56" i="8"/>
  <c r="K25" i="8"/>
  <c r="I56" i="8"/>
  <c r="M9" i="8"/>
  <c r="I9" i="8"/>
  <c r="M31" i="8"/>
  <c r="M37" i="8"/>
  <c r="I25" i="8"/>
  <c r="G17" i="8"/>
  <c r="M17" i="8"/>
  <c r="E25" i="8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K56" i="7" s="1"/>
  <c r="L41" i="7"/>
  <c r="L40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6" i="7"/>
  <c r="N35" i="7"/>
  <c r="N34" i="7"/>
  <c r="N30" i="7"/>
  <c r="N29" i="7"/>
  <c r="N28" i="7"/>
  <c r="L36" i="7"/>
  <c r="L35" i="7"/>
  <c r="L34" i="7"/>
  <c r="L30" i="7"/>
  <c r="L29" i="7"/>
  <c r="L28" i="7"/>
  <c r="L24" i="7"/>
  <c r="L23" i="7"/>
  <c r="L22" i="7"/>
  <c r="L21" i="7"/>
  <c r="L20" i="7"/>
  <c r="L16" i="7"/>
  <c r="L15" i="7"/>
  <c r="L14" i="7"/>
  <c r="L13" i="7"/>
  <c r="L12" i="7"/>
  <c r="L8" i="7"/>
  <c r="L7" i="7"/>
  <c r="L6" i="7"/>
  <c r="L5" i="7"/>
  <c r="L4" i="7"/>
  <c r="L3" i="7"/>
  <c r="N24" i="7"/>
  <c r="N23" i="7"/>
  <c r="N22" i="7"/>
  <c r="N21" i="7"/>
  <c r="N20" i="7"/>
  <c r="N16" i="7"/>
  <c r="N15" i="7"/>
  <c r="N14" i="7"/>
  <c r="N13" i="7"/>
  <c r="N12" i="7"/>
  <c r="N8" i="7"/>
  <c r="N7" i="7"/>
  <c r="N6" i="7"/>
  <c r="N5" i="7"/>
  <c r="N4" i="7"/>
  <c r="N3" i="7"/>
  <c r="M56" i="7" l="1"/>
  <c r="M37" i="7"/>
  <c r="M31" i="7"/>
  <c r="K17" i="7"/>
  <c r="K25" i="7"/>
  <c r="K31" i="7"/>
  <c r="M17" i="7"/>
  <c r="M9" i="7"/>
  <c r="M25" i="7"/>
  <c r="K37" i="7"/>
  <c r="K9" i="7"/>
  <c r="J55" i="7" l="1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6" i="7"/>
  <c r="J35" i="7"/>
  <c r="J34" i="7"/>
  <c r="J30" i="7"/>
  <c r="J29" i="7"/>
  <c r="J28" i="7"/>
  <c r="J24" i="7"/>
  <c r="J23" i="7"/>
  <c r="J22" i="7"/>
  <c r="J21" i="7"/>
  <c r="J20" i="7"/>
  <c r="J16" i="7"/>
  <c r="J15" i="7"/>
  <c r="J14" i="7"/>
  <c r="J13" i="7"/>
  <c r="J12" i="7"/>
  <c r="J8" i="7"/>
  <c r="J7" i="7"/>
  <c r="J6" i="7"/>
  <c r="J5" i="7"/>
  <c r="J4" i="7"/>
  <c r="J3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6" i="7"/>
  <c r="H35" i="7"/>
  <c r="H34" i="7"/>
  <c r="H30" i="7"/>
  <c r="H29" i="7"/>
  <c r="H28" i="7"/>
  <c r="H24" i="7"/>
  <c r="H23" i="7"/>
  <c r="H22" i="7"/>
  <c r="H21" i="7"/>
  <c r="H20" i="7"/>
  <c r="H16" i="7"/>
  <c r="H15" i="7"/>
  <c r="H14" i="7"/>
  <c r="H13" i="7"/>
  <c r="H12" i="7"/>
  <c r="H4" i="7"/>
  <c r="H5" i="7"/>
  <c r="H6" i="7"/>
  <c r="H7" i="7"/>
  <c r="H8" i="7"/>
  <c r="H3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42" i="7"/>
  <c r="F41" i="7"/>
  <c r="F40" i="7"/>
  <c r="F36" i="7"/>
  <c r="F35" i="7"/>
  <c r="F34" i="7"/>
  <c r="F30" i="7"/>
  <c r="F29" i="7"/>
  <c r="F28" i="7"/>
  <c r="F24" i="7"/>
  <c r="F23" i="7"/>
  <c r="F22" i="7"/>
  <c r="F21" i="7"/>
  <c r="F20" i="7"/>
  <c r="F16" i="7"/>
  <c r="F15" i="7"/>
  <c r="F14" i="7"/>
  <c r="F13" i="7"/>
  <c r="F12" i="7"/>
  <c r="F4" i="7"/>
  <c r="F5" i="7"/>
  <c r="F6" i="7"/>
  <c r="F7" i="7"/>
  <c r="F8" i="7"/>
  <c r="F3" i="7"/>
  <c r="G56" i="7" l="1"/>
  <c r="E56" i="7"/>
  <c r="G31" i="7"/>
  <c r="G37" i="7"/>
  <c r="I56" i="7"/>
  <c r="I37" i="7"/>
  <c r="I17" i="7"/>
  <c r="I25" i="7"/>
  <c r="I31" i="7"/>
  <c r="E31" i="7"/>
  <c r="G25" i="7"/>
  <c r="E37" i="7"/>
  <c r="G9" i="7"/>
  <c r="G17" i="7"/>
  <c r="I9" i="7"/>
  <c r="E9" i="7"/>
  <c r="E25" i="7"/>
  <c r="E17" i="7"/>
</calcChain>
</file>

<file path=xl/sharedStrings.xml><?xml version="1.0" encoding="utf-8"?>
<sst xmlns="http://schemas.openxmlformats.org/spreadsheetml/2006/main" count="312" uniqueCount="41">
  <si>
    <t>Vendor Name</t>
  </si>
  <si>
    <t>SY</t>
  </si>
  <si>
    <t>GAL</t>
  </si>
  <si>
    <t>TON</t>
  </si>
  <si>
    <t>#</t>
  </si>
  <si>
    <t>Unit</t>
  </si>
  <si>
    <t>Total</t>
  </si>
  <si>
    <t>TOTAL PROJECT PRICE</t>
  </si>
  <si>
    <t>LF</t>
  </si>
  <si>
    <t>CTH A (USH 51 to STH 73)</t>
  </si>
  <si>
    <t>CTH B (CTH N to CTH W)</t>
  </si>
  <si>
    <t>SPV.0195.05</t>
  </si>
  <si>
    <t>CTH FF (West County Line to CTH F)</t>
  </si>
  <si>
    <t>CTH JJ (CTH J to STH 78)</t>
  </si>
  <si>
    <t>SF</t>
  </si>
  <si>
    <t>SPV.0165.01</t>
  </si>
  <si>
    <t>SPV.0180.01</t>
  </si>
  <si>
    <t>University Ave "CTH MS"</t>
  </si>
  <si>
    <t>Parisi Construction</t>
  </si>
  <si>
    <t>Tri-County</t>
  </si>
  <si>
    <t>Payne and Dolan</t>
  </si>
  <si>
    <t>Wolf Paving</t>
  </si>
  <si>
    <t>Scott Construction</t>
  </si>
  <si>
    <t>Dane County Madison Shop</t>
  </si>
  <si>
    <t>Milling &amp; Pavement Patching</t>
  </si>
  <si>
    <t>SPV.0075.01</t>
  </si>
  <si>
    <t>SPV.0075.02</t>
  </si>
  <si>
    <t>SPV.0075.03</t>
  </si>
  <si>
    <t>SPV.0060.01</t>
  </si>
  <si>
    <t>SPV.0195.01</t>
  </si>
  <si>
    <t>SPV.0195.02</t>
  </si>
  <si>
    <t>SPV.0195.03</t>
  </si>
  <si>
    <t>SPV.0195.04</t>
  </si>
  <si>
    <t>HR</t>
  </si>
  <si>
    <t>Per</t>
  </si>
  <si>
    <t>0-50</t>
  </si>
  <si>
    <t>50-100</t>
  </si>
  <si>
    <t>100-400</t>
  </si>
  <si>
    <t>400+</t>
  </si>
  <si>
    <t>Unit Price</t>
  </si>
  <si>
    <t>No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</si>
</sst>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2" borderId="5" xfId="0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Layout" zoomScaleNormal="100" workbookViewId="0">
      <selection activeCell="G9" sqref="G9:H9"/>
    </sheetView>
  </sheetViews>
  <sheetFormatPr defaultRowHeight="15" x14ac:dyDescent="0.25"/>
  <cols>
    <col min="1" max="1" width="5" style="1" customWidth="1"/>
    <col min="2" max="2" width="12.5703125" style="1" bestFit="1" customWidth="1"/>
    <col min="3" max="3" width="8.7109375" style="5" bestFit="1" customWidth="1"/>
    <col min="4" max="4" width="6.42578125" style="5" bestFit="1" customWidth="1"/>
    <col min="5" max="5" width="9.140625" style="15"/>
    <col min="6" max="6" width="11.5703125" style="5" customWidth="1"/>
    <col min="7" max="7" width="9.140625" style="15"/>
    <col min="8" max="8" width="11.5703125" style="5" customWidth="1"/>
    <col min="9" max="9" width="9.140625" style="15"/>
    <col min="10" max="10" width="11.5703125" style="5" customWidth="1"/>
    <col min="11" max="11" width="9.140625" style="1"/>
    <col min="12" max="12" width="11.140625" style="1" bestFit="1" customWidth="1"/>
    <col min="13" max="13" width="9.140625" style="1"/>
    <col min="14" max="14" width="11.140625" style="1" bestFit="1" customWidth="1"/>
    <col min="15" max="16384" width="9.140625" style="1"/>
  </cols>
  <sheetData>
    <row r="1" spans="1:14" ht="33" customHeight="1" x14ac:dyDescent="0.25">
      <c r="A1" s="48" t="s">
        <v>0</v>
      </c>
      <c r="B1" s="48"/>
      <c r="C1" s="48"/>
      <c r="D1" s="48"/>
      <c r="E1" s="40" t="s">
        <v>18</v>
      </c>
      <c r="F1" s="40"/>
      <c r="G1" s="40" t="s">
        <v>19</v>
      </c>
      <c r="H1" s="40"/>
      <c r="I1" s="40" t="s">
        <v>20</v>
      </c>
      <c r="J1" s="40"/>
      <c r="K1" s="40" t="s">
        <v>21</v>
      </c>
      <c r="L1" s="40"/>
      <c r="M1" s="40" t="s">
        <v>22</v>
      </c>
      <c r="N1" s="40"/>
    </row>
    <row r="2" spans="1:14" x14ac:dyDescent="0.25">
      <c r="A2" s="6" t="s">
        <v>4</v>
      </c>
      <c r="B2" s="46" t="s">
        <v>23</v>
      </c>
      <c r="C2" s="46"/>
      <c r="D2" s="47"/>
      <c r="E2" s="14" t="s">
        <v>5</v>
      </c>
      <c r="F2" s="11" t="s">
        <v>6</v>
      </c>
      <c r="G2" s="14" t="s">
        <v>5</v>
      </c>
      <c r="H2" s="11" t="s">
        <v>6</v>
      </c>
      <c r="I2" s="14" t="s">
        <v>5</v>
      </c>
      <c r="J2" s="11" t="s">
        <v>6</v>
      </c>
      <c r="K2" s="30" t="s">
        <v>5</v>
      </c>
      <c r="L2" s="11" t="s">
        <v>6</v>
      </c>
      <c r="M2" s="30" t="s">
        <v>5</v>
      </c>
      <c r="N2" s="11" t="s">
        <v>6</v>
      </c>
    </row>
    <row r="3" spans="1:14" ht="15.75" x14ac:dyDescent="0.25">
      <c r="A3" s="3">
        <v>1</v>
      </c>
      <c r="B3" s="31">
        <v>204.011</v>
      </c>
      <c r="C3" s="32">
        <v>16850</v>
      </c>
      <c r="D3" s="33" t="s">
        <v>1</v>
      </c>
      <c r="E3" s="12"/>
      <c r="F3" s="12">
        <f>SUM(C3*E3)</f>
        <v>0</v>
      </c>
      <c r="G3" s="12">
        <v>1.4</v>
      </c>
      <c r="H3" s="12">
        <f>SUM(C3*G3)</f>
        <v>23590</v>
      </c>
      <c r="I3" s="12">
        <v>1.5</v>
      </c>
      <c r="J3" s="12">
        <f>SUM(C3*I3)</f>
        <v>25275</v>
      </c>
      <c r="K3" s="29">
        <v>2.44</v>
      </c>
      <c r="L3" s="29">
        <f>SUM(C3*K3)</f>
        <v>41114</v>
      </c>
      <c r="M3" s="29"/>
      <c r="N3" s="29">
        <f>SUM(I3*M3)</f>
        <v>0</v>
      </c>
    </row>
    <row r="4" spans="1:14" ht="15.75" x14ac:dyDescent="0.25">
      <c r="A4" s="3">
        <v>2</v>
      </c>
      <c r="B4" s="31">
        <v>455.06049999999999</v>
      </c>
      <c r="C4" s="31">
        <v>670</v>
      </c>
      <c r="D4" s="33" t="s">
        <v>2</v>
      </c>
      <c r="E4" s="12"/>
      <c r="F4" s="12">
        <f t="shared" ref="F4:F8" si="0">SUM(C4*E4)</f>
        <v>0</v>
      </c>
      <c r="G4" s="12">
        <v>1.7</v>
      </c>
      <c r="H4" s="12">
        <f t="shared" ref="H4:H8" si="1">SUM(C4*G4)</f>
        <v>1139</v>
      </c>
      <c r="I4" s="12">
        <v>2</v>
      </c>
      <c r="J4" s="12">
        <f t="shared" ref="J4:J8" si="2">SUM(C4*I4)</f>
        <v>1340</v>
      </c>
      <c r="K4" s="29">
        <v>2.5</v>
      </c>
      <c r="L4" s="29">
        <f t="shared" ref="L4:L8" si="3">SUM(C4*K4)</f>
        <v>1675</v>
      </c>
      <c r="M4" s="29"/>
      <c r="N4" s="29">
        <f t="shared" ref="N4:N8" si="4">SUM(I4*M4)</f>
        <v>0</v>
      </c>
    </row>
    <row r="5" spans="1:14" ht="15.75" x14ac:dyDescent="0.25">
      <c r="A5" s="3">
        <v>3</v>
      </c>
      <c r="B5" s="31">
        <v>460.52229999999997</v>
      </c>
      <c r="C5" s="31">
        <v>540</v>
      </c>
      <c r="D5" s="33" t="s">
        <v>3</v>
      </c>
      <c r="E5" s="12"/>
      <c r="F5" s="12">
        <f t="shared" si="0"/>
        <v>0</v>
      </c>
      <c r="G5" s="12">
        <v>59.6</v>
      </c>
      <c r="H5" s="12">
        <f t="shared" si="1"/>
        <v>32184</v>
      </c>
      <c r="I5" s="12">
        <v>61.5</v>
      </c>
      <c r="J5" s="12">
        <f t="shared" si="2"/>
        <v>33210</v>
      </c>
      <c r="K5" s="29">
        <v>67.5</v>
      </c>
      <c r="L5" s="29">
        <f t="shared" si="3"/>
        <v>36450</v>
      </c>
      <c r="M5" s="29"/>
      <c r="N5" s="29">
        <f t="shared" si="4"/>
        <v>0</v>
      </c>
    </row>
    <row r="6" spans="1:14" s="2" customFormat="1" ht="15.75" x14ac:dyDescent="0.25">
      <c r="A6" s="4">
        <v>4</v>
      </c>
      <c r="B6" s="31">
        <v>460.5224</v>
      </c>
      <c r="C6" s="31">
        <v>360</v>
      </c>
      <c r="D6" s="33" t="s">
        <v>3</v>
      </c>
      <c r="E6" s="13"/>
      <c r="F6" s="12">
        <f t="shared" si="0"/>
        <v>0</v>
      </c>
      <c r="G6" s="13">
        <v>63.95</v>
      </c>
      <c r="H6" s="12">
        <f t="shared" si="1"/>
        <v>23022</v>
      </c>
      <c r="I6" s="13">
        <v>70</v>
      </c>
      <c r="J6" s="12">
        <f t="shared" si="2"/>
        <v>25200</v>
      </c>
      <c r="K6" s="13">
        <v>68.84</v>
      </c>
      <c r="L6" s="29">
        <f t="shared" si="3"/>
        <v>24782.400000000001</v>
      </c>
      <c r="M6" s="13"/>
      <c r="N6" s="29">
        <f t="shared" si="4"/>
        <v>0</v>
      </c>
    </row>
    <row r="7" spans="1:14" ht="15.75" x14ac:dyDescent="0.25">
      <c r="A7" s="3">
        <v>5</v>
      </c>
      <c r="B7" s="31">
        <v>460.6223</v>
      </c>
      <c r="C7" s="32">
        <v>2300</v>
      </c>
      <c r="D7" s="33" t="s">
        <v>3</v>
      </c>
      <c r="E7" s="12"/>
      <c r="F7" s="12">
        <f t="shared" si="0"/>
        <v>0</v>
      </c>
      <c r="G7" s="12">
        <v>59.65</v>
      </c>
      <c r="H7" s="12">
        <f t="shared" si="1"/>
        <v>137195</v>
      </c>
      <c r="I7" s="12">
        <v>64</v>
      </c>
      <c r="J7" s="12">
        <f t="shared" si="2"/>
        <v>147200</v>
      </c>
      <c r="K7" s="29">
        <v>68.38</v>
      </c>
      <c r="L7" s="29">
        <f t="shared" si="3"/>
        <v>157274</v>
      </c>
      <c r="M7" s="29"/>
      <c r="N7" s="29">
        <f t="shared" si="4"/>
        <v>0</v>
      </c>
    </row>
    <row r="8" spans="1:14" ht="15.75" x14ac:dyDescent="0.25">
      <c r="A8" s="20">
        <v>6</v>
      </c>
      <c r="B8" s="34">
        <v>460.64240000000001</v>
      </c>
      <c r="C8" s="35">
        <v>1530</v>
      </c>
      <c r="D8" s="36" t="s">
        <v>3</v>
      </c>
      <c r="E8" s="22"/>
      <c r="F8" s="22">
        <f t="shared" si="0"/>
        <v>0</v>
      </c>
      <c r="G8" s="22">
        <v>64.2</v>
      </c>
      <c r="H8" s="22">
        <f t="shared" si="1"/>
        <v>98226</v>
      </c>
      <c r="I8" s="22">
        <v>75</v>
      </c>
      <c r="J8" s="22">
        <f t="shared" si="2"/>
        <v>114750</v>
      </c>
      <c r="K8" s="22">
        <v>77.36</v>
      </c>
      <c r="L8" s="29">
        <f t="shared" si="3"/>
        <v>118360.8</v>
      </c>
      <c r="M8" s="22"/>
      <c r="N8" s="22">
        <f t="shared" si="4"/>
        <v>0</v>
      </c>
    </row>
    <row r="9" spans="1:14" x14ac:dyDescent="0.25">
      <c r="A9" s="3">
        <v>7</v>
      </c>
      <c r="B9" s="43" t="s">
        <v>7</v>
      </c>
      <c r="C9" s="43"/>
      <c r="D9" s="43"/>
      <c r="E9" s="38">
        <f>SUM(F3:F8)</f>
        <v>0</v>
      </c>
      <c r="F9" s="38"/>
      <c r="G9" s="38">
        <f>SUM(H3:H8)</f>
        <v>315356</v>
      </c>
      <c r="H9" s="38"/>
      <c r="I9" s="38">
        <f>SUM(J3:J8)</f>
        <v>346975</v>
      </c>
      <c r="J9" s="38"/>
      <c r="K9" s="41">
        <f>SUM(L3:L8)</f>
        <v>379656.2</v>
      </c>
      <c r="L9" s="41"/>
      <c r="M9" s="38">
        <f>SUM(N3:N8)</f>
        <v>0</v>
      </c>
      <c r="N9" s="38"/>
    </row>
    <row r="10" spans="1:14" s="19" customFormat="1" x14ac:dyDescent="0.25">
      <c r="A10" s="16"/>
      <c r="B10" s="17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6" t="s">
        <v>4</v>
      </c>
      <c r="B11" s="44" t="s">
        <v>9</v>
      </c>
      <c r="C11" s="44"/>
      <c r="D11" s="44"/>
      <c r="E11" s="14" t="s">
        <v>5</v>
      </c>
      <c r="F11" s="11" t="s">
        <v>6</v>
      </c>
      <c r="G11" s="14" t="s">
        <v>5</v>
      </c>
      <c r="H11" s="11" t="s">
        <v>6</v>
      </c>
      <c r="I11" s="14" t="s">
        <v>5</v>
      </c>
      <c r="J11" s="11" t="s">
        <v>6</v>
      </c>
      <c r="K11" s="30" t="s">
        <v>5</v>
      </c>
      <c r="L11" s="11" t="s">
        <v>6</v>
      </c>
      <c r="M11" s="30" t="s">
        <v>5</v>
      </c>
      <c r="N11" s="11" t="s">
        <v>6</v>
      </c>
    </row>
    <row r="12" spans="1:14" ht="15.75" x14ac:dyDescent="0.25">
      <c r="A12" s="28">
        <v>8</v>
      </c>
      <c r="B12" s="25">
        <v>204.012</v>
      </c>
      <c r="C12" s="26">
        <v>26500</v>
      </c>
      <c r="D12" s="25" t="s">
        <v>1</v>
      </c>
      <c r="E12" s="27"/>
      <c r="F12" s="27">
        <f>SUM(C12*E12)</f>
        <v>0</v>
      </c>
      <c r="G12" s="27">
        <v>1.25</v>
      </c>
      <c r="H12" s="27">
        <f t="shared" ref="H12:H16" si="5">SUM(C12*G12)</f>
        <v>33125</v>
      </c>
      <c r="I12" s="27">
        <v>1</v>
      </c>
      <c r="J12" s="27">
        <f t="shared" ref="J12:J16" si="6">SUM(C12*I12)</f>
        <v>26500</v>
      </c>
      <c r="K12" s="27">
        <v>2.8</v>
      </c>
      <c r="L12" s="29">
        <f t="shared" ref="L12:L16" si="7">SUM(C12*K12)</f>
        <v>74200</v>
      </c>
      <c r="M12" s="27"/>
      <c r="N12" s="27">
        <f t="shared" ref="N12:N16" si="8">SUM(I12*M12)</f>
        <v>0</v>
      </c>
    </row>
    <row r="13" spans="1:14" ht="15.75" x14ac:dyDescent="0.25">
      <c r="A13" s="9">
        <v>9</v>
      </c>
      <c r="B13" s="7">
        <v>455.06049999999999</v>
      </c>
      <c r="C13" s="10">
        <v>1325</v>
      </c>
      <c r="D13" s="7" t="s">
        <v>2</v>
      </c>
      <c r="E13" s="12"/>
      <c r="F13" s="12">
        <f t="shared" ref="F13:F16" si="9">SUM(C13*E13)</f>
        <v>0</v>
      </c>
      <c r="G13" s="12">
        <v>1.7</v>
      </c>
      <c r="H13" s="12">
        <f t="shared" si="5"/>
        <v>2252.5</v>
      </c>
      <c r="I13" s="12">
        <v>2</v>
      </c>
      <c r="J13" s="12">
        <f t="shared" si="6"/>
        <v>2650</v>
      </c>
      <c r="K13" s="29">
        <v>2.5</v>
      </c>
      <c r="L13" s="29">
        <f t="shared" si="7"/>
        <v>3312.5</v>
      </c>
      <c r="M13" s="29"/>
      <c r="N13" s="29">
        <f t="shared" si="8"/>
        <v>0</v>
      </c>
    </row>
    <row r="14" spans="1:14" ht="15.75" x14ac:dyDescent="0.25">
      <c r="A14" s="9">
        <v>10</v>
      </c>
      <c r="B14" s="7">
        <v>460.52229999999997</v>
      </c>
      <c r="C14" s="10">
        <v>3900</v>
      </c>
      <c r="D14" s="7" t="s">
        <v>3</v>
      </c>
      <c r="E14" s="12"/>
      <c r="F14" s="12">
        <f t="shared" si="9"/>
        <v>0</v>
      </c>
      <c r="G14" s="12">
        <v>58.33</v>
      </c>
      <c r="H14" s="12">
        <f t="shared" si="5"/>
        <v>227487</v>
      </c>
      <c r="I14" s="12">
        <v>57.15</v>
      </c>
      <c r="J14" s="12">
        <f t="shared" si="6"/>
        <v>222885</v>
      </c>
      <c r="K14" s="29">
        <v>63.2</v>
      </c>
      <c r="L14" s="29">
        <f t="shared" si="7"/>
        <v>246480</v>
      </c>
      <c r="M14" s="29"/>
      <c r="N14" s="29">
        <f t="shared" si="8"/>
        <v>0</v>
      </c>
    </row>
    <row r="15" spans="1:14" ht="15.75" x14ac:dyDescent="0.25">
      <c r="A15" s="9">
        <v>11</v>
      </c>
      <c r="B15" s="7">
        <v>460.5224</v>
      </c>
      <c r="C15" s="10">
        <v>3425</v>
      </c>
      <c r="D15" s="7" t="s">
        <v>3</v>
      </c>
      <c r="E15" s="13"/>
      <c r="F15" s="12">
        <f t="shared" si="9"/>
        <v>0</v>
      </c>
      <c r="G15" s="13">
        <v>62.3</v>
      </c>
      <c r="H15" s="12">
        <f t="shared" si="5"/>
        <v>213377.5</v>
      </c>
      <c r="I15" s="13">
        <v>59.45</v>
      </c>
      <c r="J15" s="12">
        <f t="shared" si="6"/>
        <v>203616.25</v>
      </c>
      <c r="K15" s="13">
        <v>65.2</v>
      </c>
      <c r="L15" s="29">
        <f t="shared" si="7"/>
        <v>223310</v>
      </c>
      <c r="M15" s="13"/>
      <c r="N15" s="29">
        <f t="shared" si="8"/>
        <v>0</v>
      </c>
    </row>
    <row r="16" spans="1:14" ht="15.75" x14ac:dyDescent="0.25">
      <c r="A16" s="23">
        <v>12</v>
      </c>
      <c r="B16" s="21">
        <v>649.01499999999999</v>
      </c>
      <c r="C16" s="21">
        <v>440</v>
      </c>
      <c r="D16" s="21" t="s">
        <v>8</v>
      </c>
      <c r="E16" s="22"/>
      <c r="F16" s="22">
        <f t="shared" si="9"/>
        <v>0</v>
      </c>
      <c r="G16" s="22">
        <v>2</v>
      </c>
      <c r="H16" s="22">
        <f t="shared" si="5"/>
        <v>880</v>
      </c>
      <c r="I16" s="22">
        <v>2</v>
      </c>
      <c r="J16" s="22">
        <f t="shared" si="6"/>
        <v>880</v>
      </c>
      <c r="K16" s="22">
        <v>1</v>
      </c>
      <c r="L16" s="29">
        <f t="shared" si="7"/>
        <v>440</v>
      </c>
      <c r="M16" s="22"/>
      <c r="N16" s="22">
        <f t="shared" si="8"/>
        <v>0</v>
      </c>
    </row>
    <row r="17" spans="1:14" x14ac:dyDescent="0.25">
      <c r="A17" s="3">
        <v>13</v>
      </c>
      <c r="B17" s="45" t="s">
        <v>7</v>
      </c>
      <c r="C17" s="45"/>
      <c r="D17" s="45"/>
      <c r="E17" s="38">
        <f>SUM(F12:F16)</f>
        <v>0</v>
      </c>
      <c r="F17" s="39"/>
      <c r="G17" s="38">
        <f>SUM(H12:H16)</f>
        <v>477122</v>
      </c>
      <c r="H17" s="39"/>
      <c r="I17" s="38">
        <f>SUM(J12:J16)</f>
        <v>456531.25</v>
      </c>
      <c r="J17" s="39"/>
      <c r="K17" s="38">
        <f>SUM(L12:L16)</f>
        <v>547742.5</v>
      </c>
      <c r="L17" s="39"/>
      <c r="M17" s="38">
        <f>SUM(N12:N16)</f>
        <v>0</v>
      </c>
      <c r="N17" s="39"/>
    </row>
    <row r="18" spans="1:14" s="19" customFormat="1" x14ac:dyDescent="0.25">
      <c r="A18" s="16"/>
      <c r="B18" s="17"/>
      <c r="C18" s="17"/>
      <c r="D18" s="17"/>
      <c r="E18" s="18"/>
      <c r="F18" s="16"/>
      <c r="G18" s="18"/>
      <c r="H18" s="16"/>
      <c r="I18" s="18"/>
      <c r="J18" s="16"/>
      <c r="K18" s="18"/>
      <c r="L18" s="16"/>
      <c r="M18" s="18"/>
      <c r="N18" s="16"/>
    </row>
    <row r="19" spans="1:14" x14ac:dyDescent="0.25">
      <c r="A19" s="6" t="s">
        <v>4</v>
      </c>
      <c r="B19" s="42" t="s">
        <v>10</v>
      </c>
      <c r="C19" s="42"/>
      <c r="D19" s="42"/>
      <c r="E19" s="14" t="s">
        <v>5</v>
      </c>
      <c r="F19" s="11" t="s">
        <v>6</v>
      </c>
      <c r="G19" s="14" t="s">
        <v>5</v>
      </c>
      <c r="H19" s="11" t="s">
        <v>6</v>
      </c>
      <c r="I19" s="14" t="s">
        <v>5</v>
      </c>
      <c r="J19" s="11" t="s">
        <v>6</v>
      </c>
      <c r="K19" s="30" t="s">
        <v>5</v>
      </c>
      <c r="L19" s="11" t="s">
        <v>6</v>
      </c>
      <c r="M19" s="30" t="s">
        <v>5</v>
      </c>
      <c r="N19" s="11" t="s">
        <v>6</v>
      </c>
    </row>
    <row r="20" spans="1:14" ht="15.75" x14ac:dyDescent="0.25">
      <c r="A20" s="24">
        <v>14</v>
      </c>
      <c r="B20" s="25">
        <v>325.01</v>
      </c>
      <c r="C20" s="26">
        <v>67400</v>
      </c>
      <c r="D20" s="25" t="s">
        <v>1</v>
      </c>
      <c r="E20" s="27"/>
      <c r="F20" s="27">
        <f>SUM(C20*E20)</f>
        <v>0</v>
      </c>
      <c r="G20" s="27">
        <v>0.89</v>
      </c>
      <c r="H20" s="27">
        <f t="shared" ref="H20:H24" si="10">SUM(C20*G20)</f>
        <v>59986</v>
      </c>
      <c r="I20" s="27">
        <v>0.7</v>
      </c>
      <c r="J20" s="27">
        <f t="shared" ref="J20:J24" si="11">SUM(C20*I20)</f>
        <v>47180</v>
      </c>
      <c r="K20" s="27">
        <v>1.2</v>
      </c>
      <c r="L20" s="29">
        <f t="shared" ref="L20:L24" si="12">SUM(C20*K20)</f>
        <v>80880</v>
      </c>
      <c r="M20" s="27"/>
      <c r="N20" s="27">
        <f t="shared" ref="N20:N24" si="13">SUM(I20*M20)</f>
        <v>0</v>
      </c>
    </row>
    <row r="21" spans="1:14" ht="15.75" x14ac:dyDescent="0.25">
      <c r="A21" s="9">
        <v>15</v>
      </c>
      <c r="B21" s="7">
        <v>455.06049999999999</v>
      </c>
      <c r="C21" s="10">
        <v>3370</v>
      </c>
      <c r="D21" s="7" t="s">
        <v>2</v>
      </c>
      <c r="E21" s="12"/>
      <c r="F21" s="12">
        <f t="shared" ref="F21:F24" si="14">SUM(C21*E21)</f>
        <v>0</v>
      </c>
      <c r="G21" s="12">
        <v>1.7</v>
      </c>
      <c r="H21" s="12">
        <f t="shared" si="10"/>
        <v>5729</v>
      </c>
      <c r="I21" s="12">
        <v>2</v>
      </c>
      <c r="J21" s="12">
        <f t="shared" si="11"/>
        <v>6740</v>
      </c>
      <c r="K21" s="29">
        <v>2.5</v>
      </c>
      <c r="L21" s="29">
        <f t="shared" si="12"/>
        <v>8425</v>
      </c>
      <c r="M21" s="29"/>
      <c r="N21" s="29">
        <f t="shared" si="13"/>
        <v>0</v>
      </c>
    </row>
    <row r="22" spans="1:14" ht="15.75" x14ac:dyDescent="0.25">
      <c r="A22" s="8">
        <v>16</v>
      </c>
      <c r="B22" s="7">
        <v>460.52229999999997</v>
      </c>
      <c r="C22" s="10">
        <v>11520</v>
      </c>
      <c r="D22" s="7" t="s">
        <v>3</v>
      </c>
      <c r="E22" s="12"/>
      <c r="F22" s="12">
        <f t="shared" si="14"/>
        <v>0</v>
      </c>
      <c r="G22" s="12">
        <v>56.75</v>
      </c>
      <c r="H22" s="12">
        <f t="shared" si="10"/>
        <v>653760</v>
      </c>
      <c r="I22" s="12">
        <v>56.5</v>
      </c>
      <c r="J22" s="12">
        <f t="shared" si="11"/>
        <v>650880</v>
      </c>
      <c r="K22" s="29">
        <v>63.2</v>
      </c>
      <c r="L22" s="29">
        <f t="shared" si="12"/>
        <v>728064</v>
      </c>
      <c r="M22" s="29"/>
      <c r="N22" s="29">
        <f t="shared" si="13"/>
        <v>0</v>
      </c>
    </row>
    <row r="23" spans="1:14" ht="15.75" x14ac:dyDescent="0.25">
      <c r="A23" s="9">
        <v>17</v>
      </c>
      <c r="B23" s="7">
        <v>460.5224</v>
      </c>
      <c r="C23" s="10">
        <v>7830</v>
      </c>
      <c r="D23" s="7" t="s">
        <v>3</v>
      </c>
      <c r="E23" s="12"/>
      <c r="F23" s="12">
        <f t="shared" si="14"/>
        <v>0</v>
      </c>
      <c r="G23" s="12">
        <v>61.4</v>
      </c>
      <c r="H23" s="12">
        <f t="shared" si="10"/>
        <v>480762</v>
      </c>
      <c r="I23" s="12">
        <v>58.9</v>
      </c>
      <c r="J23" s="12">
        <f t="shared" si="11"/>
        <v>461187</v>
      </c>
      <c r="K23" s="29">
        <v>65.099999999999994</v>
      </c>
      <c r="L23" s="29">
        <f t="shared" si="12"/>
        <v>509732.99999999994</v>
      </c>
      <c r="M23" s="29"/>
      <c r="N23" s="29">
        <f t="shared" si="13"/>
        <v>0</v>
      </c>
    </row>
    <row r="24" spans="1:14" ht="15.75" x14ac:dyDescent="0.25">
      <c r="A24" s="9">
        <v>18</v>
      </c>
      <c r="B24" s="7">
        <v>649.01499999999999</v>
      </c>
      <c r="C24" s="7">
        <v>860</v>
      </c>
      <c r="D24" s="7" t="s">
        <v>8</v>
      </c>
      <c r="E24" s="12"/>
      <c r="F24" s="12">
        <f t="shared" si="14"/>
        <v>0</v>
      </c>
      <c r="G24" s="12">
        <v>2</v>
      </c>
      <c r="H24" s="12">
        <f t="shared" si="10"/>
        <v>1720</v>
      </c>
      <c r="I24" s="12">
        <v>2</v>
      </c>
      <c r="J24" s="12">
        <f t="shared" si="11"/>
        <v>1720</v>
      </c>
      <c r="K24" s="29">
        <v>1</v>
      </c>
      <c r="L24" s="29">
        <f t="shared" si="12"/>
        <v>860</v>
      </c>
      <c r="M24" s="29"/>
      <c r="N24" s="29">
        <f t="shared" si="13"/>
        <v>0</v>
      </c>
    </row>
    <row r="25" spans="1:14" x14ac:dyDescent="0.25">
      <c r="A25" s="3">
        <v>19</v>
      </c>
      <c r="B25" s="43" t="s">
        <v>7</v>
      </c>
      <c r="C25" s="43"/>
      <c r="D25" s="43"/>
      <c r="E25" s="38">
        <f>SUM(F20:F24)</f>
        <v>0</v>
      </c>
      <c r="F25" s="39"/>
      <c r="G25" s="38">
        <f>SUM(H20:H24)</f>
        <v>1201957</v>
      </c>
      <c r="H25" s="39"/>
      <c r="I25" s="38">
        <f>SUM(J20:J24)</f>
        <v>1167707</v>
      </c>
      <c r="J25" s="39"/>
      <c r="K25" s="38">
        <f>SUM(L20:L24)</f>
        <v>1327962</v>
      </c>
      <c r="L25" s="39"/>
      <c r="M25" s="38">
        <f>SUM(N20:N24)</f>
        <v>0</v>
      </c>
      <c r="N25" s="39"/>
    </row>
    <row r="26" spans="1:14" s="19" customFormat="1" x14ac:dyDescent="0.25">
      <c r="A26" s="16"/>
      <c r="B26" s="17"/>
      <c r="C26" s="17"/>
      <c r="D26" s="17"/>
      <c r="E26" s="18"/>
      <c r="F26" s="16"/>
      <c r="G26" s="18"/>
      <c r="H26" s="16"/>
      <c r="I26" s="18"/>
      <c r="J26" s="16"/>
    </row>
    <row r="27" spans="1:14" x14ac:dyDescent="0.25">
      <c r="A27" s="6" t="s">
        <v>4</v>
      </c>
      <c r="B27" s="44" t="s">
        <v>12</v>
      </c>
      <c r="C27" s="44"/>
      <c r="D27" s="44"/>
      <c r="E27" s="14" t="s">
        <v>5</v>
      </c>
      <c r="F27" s="11" t="s">
        <v>6</v>
      </c>
      <c r="G27" s="14" t="s">
        <v>5</v>
      </c>
      <c r="H27" s="11" t="s">
        <v>6</v>
      </c>
      <c r="I27" s="14" t="s">
        <v>5</v>
      </c>
      <c r="J27" s="11" t="s">
        <v>6</v>
      </c>
      <c r="K27" s="30" t="s">
        <v>5</v>
      </c>
      <c r="L27" s="11" t="s">
        <v>6</v>
      </c>
      <c r="M27" s="30" t="s">
        <v>5</v>
      </c>
      <c r="N27" s="11" t="s">
        <v>6</v>
      </c>
    </row>
    <row r="28" spans="1:14" ht="15.75" x14ac:dyDescent="0.25">
      <c r="A28" s="24">
        <v>20</v>
      </c>
      <c r="B28" s="25">
        <v>204.012</v>
      </c>
      <c r="C28" s="25">
        <v>270</v>
      </c>
      <c r="D28" s="25" t="s">
        <v>1</v>
      </c>
      <c r="E28" s="27"/>
      <c r="F28" s="27">
        <f>SUM(C28*E28)</f>
        <v>0</v>
      </c>
      <c r="G28" s="27"/>
      <c r="H28" s="27">
        <f t="shared" ref="H28:H30" si="15">SUM(C28*G28)</f>
        <v>0</v>
      </c>
      <c r="I28" s="27"/>
      <c r="J28" s="27">
        <f t="shared" ref="J28:J30" si="16">SUM(C28*I28)</f>
        <v>0</v>
      </c>
      <c r="K28" s="27"/>
      <c r="L28" s="29">
        <f t="shared" ref="L28:L30" si="17">SUM(C28*K28)</f>
        <v>0</v>
      </c>
      <c r="M28" s="27">
        <v>34.950000000000003</v>
      </c>
      <c r="N28" s="27">
        <f>SUM(C28*M28)</f>
        <v>9436.5</v>
      </c>
    </row>
    <row r="29" spans="1:14" ht="15.75" x14ac:dyDescent="0.25">
      <c r="A29" s="9">
        <v>21</v>
      </c>
      <c r="B29" s="7" t="s">
        <v>11</v>
      </c>
      <c r="C29" s="10">
        <v>3200</v>
      </c>
      <c r="D29" s="7" t="s">
        <v>3</v>
      </c>
      <c r="E29" s="12"/>
      <c r="F29" s="12">
        <f t="shared" ref="F29:F30" si="18">SUM(C29*E29)</f>
        <v>0</v>
      </c>
      <c r="G29" s="12"/>
      <c r="H29" s="12">
        <f t="shared" si="15"/>
        <v>0</v>
      </c>
      <c r="I29" s="12"/>
      <c r="J29" s="12">
        <f t="shared" si="16"/>
        <v>0</v>
      </c>
      <c r="K29" s="29"/>
      <c r="L29" s="29">
        <f t="shared" si="17"/>
        <v>0</v>
      </c>
      <c r="M29" s="29">
        <v>62.94</v>
      </c>
      <c r="N29" s="27">
        <f t="shared" ref="N29:N30" si="19">SUM(C29*M29)</f>
        <v>201408</v>
      </c>
    </row>
    <row r="30" spans="1:14" ht="15.75" x14ac:dyDescent="0.25">
      <c r="A30" s="23">
        <v>22</v>
      </c>
      <c r="B30" s="21">
        <v>649.01499999999999</v>
      </c>
      <c r="C30" s="21">
        <v>164</v>
      </c>
      <c r="D30" s="21" t="s">
        <v>8</v>
      </c>
      <c r="E30" s="22"/>
      <c r="F30" s="22">
        <f t="shared" si="18"/>
        <v>0</v>
      </c>
      <c r="G30" s="22"/>
      <c r="H30" s="22">
        <f t="shared" si="15"/>
        <v>0</v>
      </c>
      <c r="I30" s="22"/>
      <c r="J30" s="22">
        <f t="shared" si="16"/>
        <v>0</v>
      </c>
      <c r="K30" s="22"/>
      <c r="L30" s="29">
        <f t="shared" si="17"/>
        <v>0</v>
      </c>
      <c r="M30" s="22">
        <v>1</v>
      </c>
      <c r="N30" s="27">
        <f t="shared" si="19"/>
        <v>164</v>
      </c>
    </row>
    <row r="31" spans="1:14" x14ac:dyDescent="0.25">
      <c r="A31" s="3">
        <v>23</v>
      </c>
      <c r="B31" s="45" t="s">
        <v>7</v>
      </c>
      <c r="C31" s="45"/>
      <c r="D31" s="45"/>
      <c r="E31" s="38">
        <f>SUM(F28:F30)</f>
        <v>0</v>
      </c>
      <c r="F31" s="39"/>
      <c r="G31" s="38">
        <f>SUM(H28:H30)</f>
        <v>0</v>
      </c>
      <c r="H31" s="39"/>
      <c r="I31" s="38">
        <f>SUM(J28:J30)</f>
        <v>0</v>
      </c>
      <c r="J31" s="39"/>
      <c r="K31" s="38">
        <f>SUM(L28:L30)</f>
        <v>0</v>
      </c>
      <c r="L31" s="39"/>
      <c r="M31" s="38">
        <f>SUM(N28:N30)</f>
        <v>211008.5</v>
      </c>
      <c r="N31" s="39"/>
    </row>
    <row r="32" spans="1:14" s="19" customFormat="1" x14ac:dyDescent="0.25">
      <c r="A32" s="16"/>
      <c r="B32" s="17"/>
      <c r="C32" s="17"/>
      <c r="D32" s="17"/>
      <c r="E32" s="18"/>
      <c r="F32" s="16"/>
      <c r="G32" s="18"/>
      <c r="H32" s="16"/>
      <c r="I32" s="18"/>
      <c r="J32" s="16"/>
      <c r="K32" s="18"/>
      <c r="L32" s="16"/>
      <c r="M32" s="18"/>
      <c r="N32" s="16"/>
    </row>
    <row r="33" spans="1:14" x14ac:dyDescent="0.25">
      <c r="A33" s="6" t="s">
        <v>4</v>
      </c>
      <c r="B33" s="42" t="s">
        <v>13</v>
      </c>
      <c r="C33" s="42"/>
      <c r="D33" s="42"/>
      <c r="E33" s="14" t="s">
        <v>5</v>
      </c>
      <c r="F33" s="11" t="s">
        <v>6</v>
      </c>
      <c r="G33" s="14" t="s">
        <v>5</v>
      </c>
      <c r="H33" s="11" t="s">
        <v>6</v>
      </c>
      <c r="I33" s="14" t="s">
        <v>5</v>
      </c>
      <c r="J33" s="11" t="s">
        <v>6</v>
      </c>
      <c r="K33" s="30" t="s">
        <v>5</v>
      </c>
      <c r="L33" s="11" t="s">
        <v>6</v>
      </c>
      <c r="M33" s="30" t="s">
        <v>5</v>
      </c>
      <c r="N33" s="11" t="s">
        <v>6</v>
      </c>
    </row>
    <row r="34" spans="1:14" ht="15.75" x14ac:dyDescent="0.25">
      <c r="A34" s="24">
        <v>24</v>
      </c>
      <c r="B34" s="25">
        <v>204.012</v>
      </c>
      <c r="C34" s="25">
        <v>850</v>
      </c>
      <c r="D34" s="25" t="s">
        <v>1</v>
      </c>
      <c r="E34" s="27"/>
      <c r="F34" s="27">
        <f>SUM(C34*E34)</f>
        <v>0</v>
      </c>
      <c r="G34" s="27"/>
      <c r="H34" s="27">
        <f t="shared" ref="H34:H36" si="20">SUM(C34*G34)</f>
        <v>0</v>
      </c>
      <c r="I34" s="27"/>
      <c r="J34" s="27">
        <f t="shared" ref="J34:J36" si="21">SUM(C34*I34)</f>
        <v>0</v>
      </c>
      <c r="K34" s="27"/>
      <c r="L34" s="29">
        <f t="shared" ref="L34:L36" si="22">SUM(C34*K34)</f>
        <v>0</v>
      </c>
      <c r="M34" s="27">
        <v>21.04</v>
      </c>
      <c r="N34" s="27">
        <f t="shared" ref="N34:N36" si="23">SUM(C34*M34)</f>
        <v>17884</v>
      </c>
    </row>
    <row r="35" spans="1:14" ht="15.75" x14ac:dyDescent="0.25">
      <c r="A35" s="8">
        <v>25</v>
      </c>
      <c r="B35" s="7" t="s">
        <v>11</v>
      </c>
      <c r="C35" s="10">
        <v>9800</v>
      </c>
      <c r="D35" s="7" t="s">
        <v>3</v>
      </c>
      <c r="E35" s="12"/>
      <c r="F35" s="12">
        <f t="shared" ref="F35:F36" si="24">SUM(C35*E35)</f>
        <v>0</v>
      </c>
      <c r="G35" s="12"/>
      <c r="H35" s="12">
        <f t="shared" si="20"/>
        <v>0</v>
      </c>
      <c r="I35" s="12"/>
      <c r="J35" s="12">
        <f t="shared" si="21"/>
        <v>0</v>
      </c>
      <c r="K35" s="29"/>
      <c r="L35" s="29">
        <f t="shared" si="22"/>
        <v>0</v>
      </c>
      <c r="M35" s="29">
        <v>63.52</v>
      </c>
      <c r="N35" s="27">
        <f t="shared" si="23"/>
        <v>622496</v>
      </c>
    </row>
    <row r="36" spans="1:14" ht="15.75" x14ac:dyDescent="0.25">
      <c r="A36" s="9">
        <v>26</v>
      </c>
      <c r="B36" s="7">
        <v>649.01499999999999</v>
      </c>
      <c r="C36" s="10">
        <v>1000</v>
      </c>
      <c r="D36" s="7" t="s">
        <v>8</v>
      </c>
      <c r="E36" s="12"/>
      <c r="F36" s="12">
        <f t="shared" si="24"/>
        <v>0</v>
      </c>
      <c r="G36" s="12"/>
      <c r="H36" s="12">
        <f t="shared" si="20"/>
        <v>0</v>
      </c>
      <c r="I36" s="12"/>
      <c r="J36" s="12">
        <f t="shared" si="21"/>
        <v>0</v>
      </c>
      <c r="K36" s="29"/>
      <c r="L36" s="29">
        <f t="shared" si="22"/>
        <v>0</v>
      </c>
      <c r="M36" s="29">
        <v>1</v>
      </c>
      <c r="N36" s="27">
        <f t="shared" si="23"/>
        <v>1000</v>
      </c>
    </row>
    <row r="37" spans="1:14" x14ac:dyDescent="0.25">
      <c r="A37" s="3">
        <v>27</v>
      </c>
      <c r="B37" s="43" t="s">
        <v>7</v>
      </c>
      <c r="C37" s="43"/>
      <c r="D37" s="43"/>
      <c r="E37" s="38">
        <f>SUM(F34:F36)</f>
        <v>0</v>
      </c>
      <c r="F37" s="39"/>
      <c r="G37" s="38">
        <f>SUM(H34:H36)</f>
        <v>0</v>
      </c>
      <c r="H37" s="39"/>
      <c r="I37" s="38">
        <f>SUM(J34:J36)</f>
        <v>0</v>
      </c>
      <c r="J37" s="39"/>
      <c r="K37" s="38">
        <f>SUM(L34:L36)</f>
        <v>0</v>
      </c>
      <c r="L37" s="39"/>
      <c r="M37" s="38">
        <f>SUM(N34:N36)</f>
        <v>641380</v>
      </c>
      <c r="N37" s="39"/>
    </row>
    <row r="38" spans="1:14" s="19" customFormat="1" x14ac:dyDescent="0.25">
      <c r="A38" s="16"/>
      <c r="B38" s="17"/>
      <c r="C38" s="17"/>
      <c r="D38" s="17"/>
      <c r="E38" s="18"/>
      <c r="F38" s="16"/>
      <c r="G38" s="18"/>
      <c r="H38" s="16"/>
      <c r="I38" s="18"/>
      <c r="J38" s="16"/>
    </row>
    <row r="39" spans="1:14" x14ac:dyDescent="0.25">
      <c r="A39" s="6" t="s">
        <v>4</v>
      </c>
      <c r="B39" s="44" t="s">
        <v>17</v>
      </c>
      <c r="C39" s="44"/>
      <c r="D39" s="44"/>
      <c r="E39" s="14" t="s">
        <v>5</v>
      </c>
      <c r="F39" s="11" t="s">
        <v>6</v>
      </c>
      <c r="G39" s="14" t="s">
        <v>5</v>
      </c>
      <c r="H39" s="11" t="s">
        <v>6</v>
      </c>
      <c r="I39" s="14" t="s">
        <v>5</v>
      </c>
      <c r="J39" s="11" t="s">
        <v>6</v>
      </c>
      <c r="K39" s="30" t="s">
        <v>5</v>
      </c>
      <c r="L39" s="11" t="s">
        <v>6</v>
      </c>
      <c r="M39" s="30" t="s">
        <v>5</v>
      </c>
      <c r="N39" s="11" t="s">
        <v>6</v>
      </c>
    </row>
    <row r="40" spans="1:14" ht="15.75" x14ac:dyDescent="0.25">
      <c r="A40" s="8">
        <v>28</v>
      </c>
      <c r="B40" s="7">
        <v>204.01</v>
      </c>
      <c r="C40" s="10">
        <v>16529</v>
      </c>
      <c r="D40" s="7" t="s">
        <v>1</v>
      </c>
      <c r="E40" s="12">
        <v>6</v>
      </c>
      <c r="F40" s="12">
        <f>SUM(C40*E40)</f>
        <v>99174</v>
      </c>
      <c r="G40" s="12">
        <v>4.95</v>
      </c>
      <c r="H40" s="12">
        <f t="shared" ref="H40:H55" si="25">SUM(C40*G40)</f>
        <v>81818.55</v>
      </c>
      <c r="I40" s="12">
        <v>6</v>
      </c>
      <c r="J40" s="12">
        <f t="shared" ref="J40:J55" si="26">SUM(C40*I40)</f>
        <v>99174</v>
      </c>
      <c r="K40" s="29">
        <v>5</v>
      </c>
      <c r="L40" s="29">
        <f>SUM(C40*K40)</f>
        <v>82645</v>
      </c>
      <c r="M40" s="29"/>
      <c r="N40" s="29">
        <f t="shared" ref="N40:N55" si="27">SUM(I40*M40)</f>
        <v>0</v>
      </c>
    </row>
    <row r="41" spans="1:14" ht="15.75" x14ac:dyDescent="0.25">
      <c r="A41" s="9">
        <v>29</v>
      </c>
      <c r="B41" s="7">
        <v>204.011</v>
      </c>
      <c r="C41" s="7">
        <v>448</v>
      </c>
      <c r="D41" s="7" t="s">
        <v>1</v>
      </c>
      <c r="E41" s="12">
        <v>6</v>
      </c>
      <c r="F41" s="12">
        <f t="shared" ref="F41:F55" si="28">SUM(C41*E41)</f>
        <v>2688</v>
      </c>
      <c r="G41" s="12">
        <v>6</v>
      </c>
      <c r="H41" s="12">
        <f t="shared" si="25"/>
        <v>2688</v>
      </c>
      <c r="I41" s="12">
        <v>3.15</v>
      </c>
      <c r="J41" s="12">
        <f t="shared" si="26"/>
        <v>1411.2</v>
      </c>
      <c r="K41" s="29">
        <v>5.25</v>
      </c>
      <c r="L41" s="29">
        <f t="shared" ref="L41:L55" si="29">SUM(C41*K41)</f>
        <v>2352</v>
      </c>
      <c r="M41" s="29"/>
      <c r="N41" s="29">
        <f t="shared" si="27"/>
        <v>0</v>
      </c>
    </row>
    <row r="42" spans="1:14" ht="15.75" x14ac:dyDescent="0.25">
      <c r="A42" s="9">
        <v>30</v>
      </c>
      <c r="B42" s="7">
        <v>204.012</v>
      </c>
      <c r="C42" s="7">
        <v>75</v>
      </c>
      <c r="D42" s="7" t="s">
        <v>1</v>
      </c>
      <c r="E42" s="12">
        <v>27</v>
      </c>
      <c r="F42" s="12">
        <f t="shared" si="28"/>
        <v>2025</v>
      </c>
      <c r="G42" s="12">
        <v>25</v>
      </c>
      <c r="H42" s="12">
        <f t="shared" si="25"/>
        <v>1875</v>
      </c>
      <c r="I42" s="12">
        <v>25.4</v>
      </c>
      <c r="J42" s="12">
        <f t="shared" si="26"/>
        <v>1905</v>
      </c>
      <c r="K42" s="29">
        <v>39.6</v>
      </c>
      <c r="L42" s="29">
        <f t="shared" si="29"/>
        <v>2970</v>
      </c>
      <c r="M42" s="29"/>
      <c r="N42" s="29">
        <f t="shared" si="27"/>
        <v>0</v>
      </c>
    </row>
    <row r="43" spans="1:14" ht="15.75" x14ac:dyDescent="0.25">
      <c r="A43" s="8">
        <v>31</v>
      </c>
      <c r="B43" s="7">
        <v>204.0155</v>
      </c>
      <c r="C43" s="10">
        <v>1500</v>
      </c>
      <c r="D43" s="7" t="s">
        <v>1</v>
      </c>
      <c r="E43" s="12">
        <v>21</v>
      </c>
      <c r="F43" s="12">
        <f t="shared" si="28"/>
        <v>31500</v>
      </c>
      <c r="G43" s="12">
        <v>2.75</v>
      </c>
      <c r="H43" s="12">
        <f t="shared" si="25"/>
        <v>4125</v>
      </c>
      <c r="I43" s="12">
        <v>4.8499999999999996</v>
      </c>
      <c r="J43" s="12">
        <f t="shared" si="26"/>
        <v>7274.9999999999991</v>
      </c>
      <c r="K43" s="29">
        <v>6.5</v>
      </c>
      <c r="L43" s="29">
        <f t="shared" si="29"/>
        <v>9750</v>
      </c>
      <c r="M43" s="29"/>
      <c r="N43" s="29">
        <f t="shared" si="27"/>
        <v>0</v>
      </c>
    </row>
    <row r="44" spans="1:14" ht="15.75" x14ac:dyDescent="0.25">
      <c r="A44" s="9">
        <v>32</v>
      </c>
      <c r="B44" s="7">
        <v>416.017</v>
      </c>
      <c r="C44" s="7">
        <v>105</v>
      </c>
      <c r="D44" s="7" t="s">
        <v>1</v>
      </c>
      <c r="E44" s="12">
        <v>53</v>
      </c>
      <c r="F44" s="12">
        <f t="shared" si="28"/>
        <v>5565</v>
      </c>
      <c r="G44" s="12">
        <v>50.2</v>
      </c>
      <c r="H44" s="12">
        <f t="shared" si="25"/>
        <v>5271</v>
      </c>
      <c r="I44" s="12">
        <v>52.25</v>
      </c>
      <c r="J44" s="12">
        <f t="shared" si="26"/>
        <v>5486.25</v>
      </c>
      <c r="K44" s="29">
        <v>49.7</v>
      </c>
      <c r="L44" s="29">
        <f t="shared" si="29"/>
        <v>5218.5</v>
      </c>
      <c r="M44" s="29"/>
      <c r="N44" s="29">
        <f t="shared" si="27"/>
        <v>0</v>
      </c>
    </row>
    <row r="45" spans="1:14" ht="15.75" x14ac:dyDescent="0.25">
      <c r="A45" s="9">
        <v>33</v>
      </c>
      <c r="B45" s="7">
        <v>416.01900000000001</v>
      </c>
      <c r="C45" s="7">
        <v>75</v>
      </c>
      <c r="D45" s="7" t="s">
        <v>1</v>
      </c>
      <c r="E45" s="12">
        <v>70</v>
      </c>
      <c r="F45" s="12">
        <f t="shared" si="28"/>
        <v>5250</v>
      </c>
      <c r="G45" s="12">
        <v>59.45</v>
      </c>
      <c r="H45" s="12">
        <f t="shared" si="25"/>
        <v>4458.75</v>
      </c>
      <c r="I45" s="12">
        <v>61.85</v>
      </c>
      <c r="J45" s="12">
        <f t="shared" si="26"/>
        <v>4638.75</v>
      </c>
      <c r="K45" s="29">
        <v>58.85</v>
      </c>
      <c r="L45" s="29">
        <f t="shared" si="29"/>
        <v>4413.75</v>
      </c>
      <c r="M45" s="29"/>
      <c r="N45" s="29">
        <f t="shared" si="27"/>
        <v>0</v>
      </c>
    </row>
    <row r="46" spans="1:14" ht="15.75" x14ac:dyDescent="0.25">
      <c r="A46" s="8">
        <v>34</v>
      </c>
      <c r="B46" s="7">
        <v>455.06049999999999</v>
      </c>
      <c r="C46" s="7">
        <v>845</v>
      </c>
      <c r="D46" s="7" t="s">
        <v>2</v>
      </c>
      <c r="E46" s="12">
        <v>2.12</v>
      </c>
      <c r="F46" s="12">
        <f t="shared" si="28"/>
        <v>1791.4</v>
      </c>
      <c r="G46" s="12">
        <v>2</v>
      </c>
      <c r="H46" s="12">
        <f t="shared" si="25"/>
        <v>1690</v>
      </c>
      <c r="I46" s="12">
        <v>2.2000000000000002</v>
      </c>
      <c r="J46" s="12">
        <f t="shared" si="26"/>
        <v>1859.0000000000002</v>
      </c>
      <c r="K46" s="29">
        <v>2.5</v>
      </c>
      <c r="L46" s="29">
        <f t="shared" si="29"/>
        <v>2112.5</v>
      </c>
      <c r="M46" s="29"/>
      <c r="N46" s="29">
        <f t="shared" si="27"/>
        <v>0</v>
      </c>
    </row>
    <row r="47" spans="1:14" ht="15.75" x14ac:dyDescent="0.25">
      <c r="A47" s="9">
        <v>35</v>
      </c>
      <c r="B47" s="7">
        <v>460.6223</v>
      </c>
      <c r="C47" s="10">
        <v>3541</v>
      </c>
      <c r="D47" s="7" t="s">
        <v>3</v>
      </c>
      <c r="E47" s="12">
        <v>65.87</v>
      </c>
      <c r="F47" s="12">
        <f t="shared" si="28"/>
        <v>233245.67</v>
      </c>
      <c r="G47" s="12">
        <v>60.95</v>
      </c>
      <c r="H47" s="12">
        <f t="shared" si="25"/>
        <v>215823.95</v>
      </c>
      <c r="I47" s="12">
        <v>61.8</v>
      </c>
      <c r="J47" s="12">
        <f t="shared" si="26"/>
        <v>218833.8</v>
      </c>
      <c r="K47" s="29">
        <v>69.38</v>
      </c>
      <c r="L47" s="29">
        <f t="shared" si="29"/>
        <v>245674.58</v>
      </c>
      <c r="M47" s="29"/>
      <c r="N47" s="29">
        <f t="shared" si="27"/>
        <v>0</v>
      </c>
    </row>
    <row r="48" spans="1:14" ht="15.75" x14ac:dyDescent="0.25">
      <c r="A48" s="9">
        <v>36</v>
      </c>
      <c r="B48" s="7">
        <v>460.62240000000003</v>
      </c>
      <c r="C48" s="10">
        <v>1817</v>
      </c>
      <c r="D48" s="7" t="s">
        <v>3</v>
      </c>
      <c r="E48" s="12">
        <v>78.180000000000007</v>
      </c>
      <c r="F48" s="12">
        <f t="shared" si="28"/>
        <v>142053.06000000003</v>
      </c>
      <c r="G48" s="12">
        <v>69.45</v>
      </c>
      <c r="H48" s="12">
        <f t="shared" si="25"/>
        <v>126190.65000000001</v>
      </c>
      <c r="I48" s="12">
        <v>74.3</v>
      </c>
      <c r="J48" s="12">
        <f t="shared" si="26"/>
        <v>135003.1</v>
      </c>
      <c r="K48" s="29">
        <v>72.58</v>
      </c>
      <c r="L48" s="29">
        <f t="shared" si="29"/>
        <v>131877.85999999999</v>
      </c>
      <c r="M48" s="29"/>
      <c r="N48" s="29">
        <f t="shared" si="27"/>
        <v>0</v>
      </c>
    </row>
    <row r="49" spans="1:14" ht="15.75" x14ac:dyDescent="0.25">
      <c r="A49" s="8">
        <v>37</v>
      </c>
      <c r="B49" s="7">
        <v>601.04070000000002</v>
      </c>
      <c r="C49" s="10">
        <v>4730</v>
      </c>
      <c r="D49" s="7" t="s">
        <v>8</v>
      </c>
      <c r="E49" s="12">
        <v>14.5</v>
      </c>
      <c r="F49" s="12">
        <f t="shared" si="28"/>
        <v>68585</v>
      </c>
      <c r="G49" s="12">
        <v>12.8</v>
      </c>
      <c r="H49" s="12">
        <f t="shared" si="25"/>
        <v>60544</v>
      </c>
      <c r="I49" s="12">
        <v>13.3</v>
      </c>
      <c r="J49" s="12">
        <f t="shared" si="26"/>
        <v>62909</v>
      </c>
      <c r="K49" s="29">
        <v>12.65</v>
      </c>
      <c r="L49" s="29">
        <f t="shared" si="29"/>
        <v>59834.5</v>
      </c>
      <c r="M49" s="29"/>
      <c r="N49" s="29">
        <f t="shared" si="27"/>
        <v>0</v>
      </c>
    </row>
    <row r="50" spans="1:14" ht="15.75" x14ac:dyDescent="0.25">
      <c r="A50" s="9">
        <v>38</v>
      </c>
      <c r="B50" s="7">
        <v>601.04110000000003</v>
      </c>
      <c r="C50" s="7">
        <v>484</v>
      </c>
      <c r="D50" s="7" t="s">
        <v>8</v>
      </c>
      <c r="E50" s="12">
        <v>25</v>
      </c>
      <c r="F50" s="12">
        <f t="shared" si="28"/>
        <v>12100</v>
      </c>
      <c r="G50" s="12">
        <v>15.45</v>
      </c>
      <c r="H50" s="12">
        <f t="shared" si="25"/>
        <v>7477.7999999999993</v>
      </c>
      <c r="I50" s="12">
        <v>16.05</v>
      </c>
      <c r="J50" s="12">
        <f t="shared" si="26"/>
        <v>7768.2000000000007</v>
      </c>
      <c r="K50" s="29">
        <v>15.3</v>
      </c>
      <c r="L50" s="29">
        <f t="shared" si="29"/>
        <v>7405.2000000000007</v>
      </c>
      <c r="M50" s="29"/>
      <c r="N50" s="29">
        <f t="shared" si="27"/>
        <v>0</v>
      </c>
    </row>
    <row r="51" spans="1:14" ht="15.75" x14ac:dyDescent="0.25">
      <c r="A51" s="9">
        <v>39</v>
      </c>
      <c r="B51" s="7">
        <v>602.04100000000005</v>
      </c>
      <c r="C51" s="10">
        <v>11600</v>
      </c>
      <c r="D51" s="7" t="s">
        <v>14</v>
      </c>
      <c r="E51" s="12">
        <v>5.5</v>
      </c>
      <c r="F51" s="12">
        <f t="shared" si="28"/>
        <v>63800</v>
      </c>
      <c r="G51" s="12">
        <v>5.35</v>
      </c>
      <c r="H51" s="12">
        <f t="shared" si="25"/>
        <v>62059.999999999993</v>
      </c>
      <c r="I51" s="12">
        <v>5.55</v>
      </c>
      <c r="J51" s="12">
        <f t="shared" si="26"/>
        <v>64380</v>
      </c>
      <c r="K51" s="29">
        <v>5.3</v>
      </c>
      <c r="L51" s="29">
        <f t="shared" si="29"/>
        <v>61480</v>
      </c>
      <c r="M51" s="29"/>
      <c r="N51" s="29">
        <f t="shared" si="27"/>
        <v>0</v>
      </c>
    </row>
    <row r="52" spans="1:14" ht="15.75" x14ac:dyDescent="0.25">
      <c r="A52" s="8">
        <v>40</v>
      </c>
      <c r="B52" s="7">
        <v>602.04200000000003</v>
      </c>
      <c r="C52" s="7">
        <v>362</v>
      </c>
      <c r="D52" s="7" t="s">
        <v>14</v>
      </c>
      <c r="E52" s="12">
        <v>8.5</v>
      </c>
      <c r="F52" s="12">
        <f t="shared" si="28"/>
        <v>3077</v>
      </c>
      <c r="G52" s="12">
        <v>5.85</v>
      </c>
      <c r="H52" s="12">
        <f t="shared" si="25"/>
        <v>2117.6999999999998</v>
      </c>
      <c r="I52" s="12">
        <v>6.1</v>
      </c>
      <c r="J52" s="12">
        <f t="shared" si="26"/>
        <v>2208.1999999999998</v>
      </c>
      <c r="K52" s="29">
        <v>5.8</v>
      </c>
      <c r="L52" s="29">
        <f t="shared" si="29"/>
        <v>2099.6</v>
      </c>
      <c r="M52" s="29"/>
      <c r="N52" s="29">
        <f t="shared" si="27"/>
        <v>0</v>
      </c>
    </row>
    <row r="53" spans="1:14" ht="15.75" x14ac:dyDescent="0.25">
      <c r="A53" s="9">
        <v>41</v>
      </c>
      <c r="B53" s="7">
        <v>602.05050000000006</v>
      </c>
      <c r="C53" s="7">
        <v>70</v>
      </c>
      <c r="D53" s="7" t="s">
        <v>14</v>
      </c>
      <c r="E53" s="12">
        <v>42</v>
      </c>
      <c r="F53" s="12">
        <f t="shared" si="28"/>
        <v>2940</v>
      </c>
      <c r="G53" s="12">
        <v>30.3</v>
      </c>
      <c r="H53" s="12">
        <f t="shared" si="25"/>
        <v>2121</v>
      </c>
      <c r="I53" s="12">
        <v>31.55</v>
      </c>
      <c r="J53" s="12">
        <f t="shared" si="26"/>
        <v>2208.5</v>
      </c>
      <c r="K53" s="29">
        <v>30</v>
      </c>
      <c r="L53" s="29">
        <f t="shared" si="29"/>
        <v>2100</v>
      </c>
      <c r="M53" s="29"/>
      <c r="N53" s="29">
        <f t="shared" si="27"/>
        <v>0</v>
      </c>
    </row>
    <row r="54" spans="1:14" ht="15.75" x14ac:dyDescent="0.25">
      <c r="A54" s="9">
        <v>42</v>
      </c>
      <c r="B54" s="7" t="s">
        <v>15</v>
      </c>
      <c r="C54" s="7">
        <v>345</v>
      </c>
      <c r="D54" s="7" t="s">
        <v>14</v>
      </c>
      <c r="E54" s="12">
        <v>12</v>
      </c>
      <c r="F54" s="12">
        <f t="shared" si="28"/>
        <v>4140</v>
      </c>
      <c r="G54" s="12">
        <v>9.3000000000000007</v>
      </c>
      <c r="H54" s="12">
        <f t="shared" si="25"/>
        <v>3208.5000000000005</v>
      </c>
      <c r="I54" s="12">
        <v>9.6999999999999993</v>
      </c>
      <c r="J54" s="12">
        <f t="shared" si="26"/>
        <v>3346.4999999999995</v>
      </c>
      <c r="K54" s="29">
        <v>9.1999999999999993</v>
      </c>
      <c r="L54" s="29">
        <f t="shared" si="29"/>
        <v>3173.9999999999995</v>
      </c>
      <c r="M54" s="29"/>
      <c r="N54" s="29">
        <f t="shared" si="27"/>
        <v>0</v>
      </c>
    </row>
    <row r="55" spans="1:14" ht="15.75" x14ac:dyDescent="0.25">
      <c r="A55" s="8">
        <v>43</v>
      </c>
      <c r="B55" s="7" t="s">
        <v>16</v>
      </c>
      <c r="C55" s="10">
        <v>452</v>
      </c>
      <c r="D55" s="7" t="s">
        <v>1</v>
      </c>
      <c r="E55" s="12">
        <v>50</v>
      </c>
      <c r="F55" s="12">
        <f t="shared" si="28"/>
        <v>22600</v>
      </c>
      <c r="G55" s="12">
        <v>44.55</v>
      </c>
      <c r="H55" s="12">
        <f t="shared" si="25"/>
        <v>20136.599999999999</v>
      </c>
      <c r="I55" s="12">
        <v>46.35</v>
      </c>
      <c r="J55" s="12">
        <f t="shared" si="26"/>
        <v>20950.2</v>
      </c>
      <c r="K55" s="29">
        <v>44.1</v>
      </c>
      <c r="L55" s="29">
        <f t="shared" si="29"/>
        <v>19933.2</v>
      </c>
      <c r="M55" s="29"/>
      <c r="N55" s="29">
        <f t="shared" si="27"/>
        <v>0</v>
      </c>
    </row>
    <row r="56" spans="1:14" x14ac:dyDescent="0.25">
      <c r="A56" s="3">
        <v>44</v>
      </c>
      <c r="B56" s="45" t="s">
        <v>7</v>
      </c>
      <c r="C56" s="45"/>
      <c r="D56" s="45"/>
      <c r="E56" s="38">
        <f>SUM(F40:F55)</f>
        <v>700534.13</v>
      </c>
      <c r="F56" s="39"/>
      <c r="G56" s="38">
        <f>SUM(H40:H55)</f>
        <v>601606.49999999988</v>
      </c>
      <c r="H56" s="39"/>
      <c r="I56" s="38">
        <f>SUM(J40:J55)</f>
        <v>639356.69999999984</v>
      </c>
      <c r="J56" s="39"/>
      <c r="K56" s="38">
        <f>SUM(L40:L55)</f>
        <v>643040.68999999983</v>
      </c>
      <c r="L56" s="39"/>
      <c r="M56" s="38">
        <f>SUM(N53:N55)</f>
        <v>0</v>
      </c>
      <c r="N56" s="39"/>
    </row>
  </sheetData>
  <mergeCells count="48">
    <mergeCell ref="E1:F1"/>
    <mergeCell ref="G1:H1"/>
    <mergeCell ref="I1:J1"/>
    <mergeCell ref="B2:D2"/>
    <mergeCell ref="A1:D1"/>
    <mergeCell ref="B27:D27"/>
    <mergeCell ref="B31:D31"/>
    <mergeCell ref="E31:F31"/>
    <mergeCell ref="E9:F9"/>
    <mergeCell ref="B9:D9"/>
    <mergeCell ref="B11:D11"/>
    <mergeCell ref="B17:D17"/>
    <mergeCell ref="E17:F17"/>
    <mergeCell ref="B19:D19"/>
    <mergeCell ref="B25:D25"/>
    <mergeCell ref="E25:F25"/>
    <mergeCell ref="B33:D33"/>
    <mergeCell ref="B37:D37"/>
    <mergeCell ref="E37:F37"/>
    <mergeCell ref="B39:D39"/>
    <mergeCell ref="B56:D56"/>
    <mergeCell ref="E56:F56"/>
    <mergeCell ref="I56:J56"/>
    <mergeCell ref="G56:H56"/>
    <mergeCell ref="G9:H9"/>
    <mergeCell ref="G17:H17"/>
    <mergeCell ref="G25:H25"/>
    <mergeCell ref="G31:H31"/>
    <mergeCell ref="G37:H37"/>
    <mergeCell ref="I9:J9"/>
    <mergeCell ref="I17:J17"/>
    <mergeCell ref="I25:J25"/>
    <mergeCell ref="I31:J31"/>
    <mergeCell ref="I37:J37"/>
    <mergeCell ref="K56:L56"/>
    <mergeCell ref="M56:N56"/>
    <mergeCell ref="M1:N1"/>
    <mergeCell ref="M9:N9"/>
    <mergeCell ref="M17:N17"/>
    <mergeCell ref="M25:N25"/>
    <mergeCell ref="M31:N31"/>
    <mergeCell ref="M37:N37"/>
    <mergeCell ref="K1:L1"/>
    <mergeCell ref="K9:L9"/>
    <mergeCell ref="K17:L17"/>
    <mergeCell ref="K25:L25"/>
    <mergeCell ref="K31:L31"/>
    <mergeCell ref="K37:L37"/>
  </mergeCells>
  <pageMargins left="0.25" right="0.25" top="1.2191666666666667" bottom="6.25E-2" header="0" footer="0"/>
  <pageSetup scale="75" fitToHeight="0" orientation="portrait" r:id="rId1"/>
  <headerFooter>
    <oddHeader xml:space="preserve">&amp;L&amp;G&amp;C&amp;"Arial,Bold"&amp;20BID SUMMARY&amp;"Arial,Regular"&amp;11
&amp;12Bid# 119036  
HMA Pavement
3/25/2019&amp;R&amp;"Arial,Bold"&amp;12Department of Administration
&amp;"Arial,Regular"Purchasing Division
608-266-4131
&amp;"Arial,Bold"
&amp;"Arial,Regular"Page &amp;P of &amp;N&amp;"Arial,Bold"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zoomScaleNormal="100" workbookViewId="0">
      <selection activeCell="A57" sqref="A57:XFD57"/>
    </sheetView>
  </sheetViews>
  <sheetFormatPr defaultRowHeight="15" x14ac:dyDescent="0.25"/>
  <cols>
    <col min="1" max="1" width="5" style="1" customWidth="1"/>
    <col min="2" max="2" width="13" style="1" customWidth="1"/>
    <col min="3" max="3" width="8.7109375" style="5" bestFit="1" customWidth="1"/>
    <col min="4" max="4" width="6.42578125" style="5" bestFit="1" customWidth="1"/>
    <col min="5" max="5" width="9.140625" style="15"/>
    <col min="6" max="6" width="11.5703125" style="5" customWidth="1"/>
    <col min="7" max="7" width="9.140625" style="15"/>
    <col min="8" max="8" width="11.5703125" style="5" customWidth="1"/>
    <col min="9" max="9" width="9.140625" style="15"/>
    <col min="10" max="10" width="11.5703125" style="5" customWidth="1"/>
    <col min="11" max="11" width="9.140625" style="1"/>
    <col min="12" max="12" width="11.140625" style="1" bestFit="1" customWidth="1"/>
    <col min="13" max="13" width="9.140625" style="1"/>
    <col min="14" max="14" width="11.140625" style="1" bestFit="1" customWidth="1"/>
    <col min="15" max="16384" width="9.140625" style="1"/>
  </cols>
  <sheetData>
    <row r="1" spans="1:14" ht="33" customHeight="1" x14ac:dyDescent="0.25">
      <c r="A1" s="48" t="s">
        <v>0</v>
      </c>
      <c r="B1" s="48"/>
      <c r="C1" s="48"/>
      <c r="D1" s="48"/>
      <c r="E1" s="40" t="s">
        <v>18</v>
      </c>
      <c r="F1" s="40"/>
      <c r="G1" s="40" t="s">
        <v>19</v>
      </c>
      <c r="H1" s="40"/>
      <c r="I1" s="40" t="s">
        <v>20</v>
      </c>
      <c r="J1" s="40"/>
      <c r="K1" s="40" t="s">
        <v>21</v>
      </c>
      <c r="L1" s="40"/>
      <c r="M1" s="40" t="s">
        <v>22</v>
      </c>
      <c r="N1" s="40"/>
    </row>
    <row r="2" spans="1:14" x14ac:dyDescent="0.25">
      <c r="A2" s="6" t="s">
        <v>4</v>
      </c>
      <c r="B2" s="46" t="s">
        <v>23</v>
      </c>
      <c r="C2" s="46"/>
      <c r="D2" s="47"/>
      <c r="E2" s="30" t="s">
        <v>5</v>
      </c>
      <c r="F2" s="11" t="s">
        <v>6</v>
      </c>
      <c r="G2" s="30" t="s">
        <v>5</v>
      </c>
      <c r="H2" s="11" t="s">
        <v>6</v>
      </c>
      <c r="I2" s="30" t="s">
        <v>5</v>
      </c>
      <c r="J2" s="11" t="s">
        <v>6</v>
      </c>
      <c r="K2" s="30" t="s">
        <v>5</v>
      </c>
      <c r="L2" s="11" t="s">
        <v>6</v>
      </c>
      <c r="M2" s="30" t="s">
        <v>5</v>
      </c>
      <c r="N2" s="11" t="s">
        <v>6</v>
      </c>
    </row>
    <row r="3" spans="1:14" ht="15.75" x14ac:dyDescent="0.25">
      <c r="A3" s="3">
        <v>1</v>
      </c>
      <c r="B3" s="31">
        <v>204.011</v>
      </c>
      <c r="C3" s="32">
        <v>16850</v>
      </c>
      <c r="D3" s="33" t="s">
        <v>1</v>
      </c>
      <c r="E3" s="37"/>
      <c r="F3" s="37">
        <f>SUM(C3*E3)</f>
        <v>0</v>
      </c>
      <c r="G3" s="37">
        <v>1.4</v>
      </c>
      <c r="H3" s="37">
        <f>SUM(C3*G3)</f>
        <v>23590</v>
      </c>
      <c r="I3" s="37">
        <v>1.5</v>
      </c>
      <c r="J3" s="37">
        <f>SUM(C3*I3)</f>
        <v>25275</v>
      </c>
      <c r="K3" s="37">
        <v>2.44</v>
      </c>
      <c r="L3" s="37">
        <f>SUM(C3*K3)</f>
        <v>41114</v>
      </c>
      <c r="M3" s="37"/>
      <c r="N3" s="37">
        <f>SUM(I3*M3)</f>
        <v>0</v>
      </c>
    </row>
    <row r="4" spans="1:14" ht="15.75" x14ac:dyDescent="0.25">
      <c r="A4" s="3">
        <v>2</v>
      </c>
      <c r="B4" s="31">
        <v>455.06049999999999</v>
      </c>
      <c r="C4" s="31">
        <v>670</v>
      </c>
      <c r="D4" s="33" t="s">
        <v>2</v>
      </c>
      <c r="E4" s="37"/>
      <c r="F4" s="37">
        <f t="shared" ref="F4:F8" si="0">SUM(C4*E4)</f>
        <v>0</v>
      </c>
      <c r="G4" s="37">
        <v>1.7</v>
      </c>
      <c r="H4" s="37">
        <f t="shared" ref="H4:H8" si="1">SUM(C4*G4)</f>
        <v>1139</v>
      </c>
      <c r="I4" s="37">
        <v>2</v>
      </c>
      <c r="J4" s="37">
        <f t="shared" ref="J4:J8" si="2">SUM(C4*I4)</f>
        <v>1340</v>
      </c>
      <c r="K4" s="37">
        <v>2.5</v>
      </c>
      <c r="L4" s="37">
        <f t="shared" ref="L4:L8" si="3">SUM(C4*K4)</f>
        <v>1675</v>
      </c>
      <c r="M4" s="37"/>
      <c r="N4" s="37">
        <f t="shared" ref="N4:N8" si="4">SUM(I4*M4)</f>
        <v>0</v>
      </c>
    </row>
    <row r="5" spans="1:14" ht="15.75" x14ac:dyDescent="0.25">
      <c r="A5" s="3">
        <v>3</v>
      </c>
      <c r="B5" s="31">
        <v>460.52229999999997</v>
      </c>
      <c r="C5" s="31">
        <v>540</v>
      </c>
      <c r="D5" s="33" t="s">
        <v>3</v>
      </c>
      <c r="E5" s="37"/>
      <c r="F5" s="37">
        <f t="shared" si="0"/>
        <v>0</v>
      </c>
      <c r="G5" s="37">
        <v>59.6</v>
      </c>
      <c r="H5" s="37">
        <f t="shared" si="1"/>
        <v>32184</v>
      </c>
      <c r="I5" s="37">
        <v>61.5</v>
      </c>
      <c r="J5" s="37">
        <f t="shared" si="2"/>
        <v>33210</v>
      </c>
      <c r="K5" s="37">
        <v>67.5</v>
      </c>
      <c r="L5" s="37">
        <f t="shared" si="3"/>
        <v>36450</v>
      </c>
      <c r="M5" s="37"/>
      <c r="N5" s="37">
        <f t="shared" si="4"/>
        <v>0</v>
      </c>
    </row>
    <row r="6" spans="1:14" s="2" customFormat="1" ht="15.75" x14ac:dyDescent="0.25">
      <c r="A6" s="4">
        <v>4</v>
      </c>
      <c r="B6" s="31">
        <v>460.5224</v>
      </c>
      <c r="C6" s="31">
        <v>360</v>
      </c>
      <c r="D6" s="33" t="s">
        <v>3</v>
      </c>
      <c r="E6" s="13"/>
      <c r="F6" s="37">
        <f t="shared" si="0"/>
        <v>0</v>
      </c>
      <c r="G6" s="13">
        <v>63.95</v>
      </c>
      <c r="H6" s="37">
        <f t="shared" si="1"/>
        <v>23022</v>
      </c>
      <c r="I6" s="13">
        <v>70</v>
      </c>
      <c r="J6" s="37">
        <f t="shared" si="2"/>
        <v>25200</v>
      </c>
      <c r="K6" s="13">
        <v>68.84</v>
      </c>
      <c r="L6" s="37">
        <f t="shared" si="3"/>
        <v>24782.400000000001</v>
      </c>
      <c r="M6" s="13"/>
      <c r="N6" s="37">
        <f t="shared" si="4"/>
        <v>0</v>
      </c>
    </row>
    <row r="7" spans="1:14" ht="15.75" x14ac:dyDescent="0.25">
      <c r="A7" s="3">
        <v>5</v>
      </c>
      <c r="B7" s="31">
        <v>460.6223</v>
      </c>
      <c r="C7" s="32">
        <v>2300</v>
      </c>
      <c r="D7" s="33" t="s">
        <v>3</v>
      </c>
      <c r="E7" s="37"/>
      <c r="F7" s="37">
        <f t="shared" si="0"/>
        <v>0</v>
      </c>
      <c r="G7" s="37">
        <v>59.65</v>
      </c>
      <c r="H7" s="37">
        <f t="shared" si="1"/>
        <v>137195</v>
      </c>
      <c r="I7" s="37">
        <v>64</v>
      </c>
      <c r="J7" s="37">
        <f t="shared" si="2"/>
        <v>147200</v>
      </c>
      <c r="K7" s="37">
        <v>68.38</v>
      </c>
      <c r="L7" s="37">
        <f t="shared" si="3"/>
        <v>157274</v>
      </c>
      <c r="M7" s="37"/>
      <c r="N7" s="37">
        <f t="shared" si="4"/>
        <v>0</v>
      </c>
    </row>
    <row r="8" spans="1:14" ht="15.75" x14ac:dyDescent="0.25">
      <c r="A8" s="20">
        <v>6</v>
      </c>
      <c r="B8" s="34">
        <v>460.64240000000001</v>
      </c>
      <c r="C8" s="35">
        <v>1530</v>
      </c>
      <c r="D8" s="36" t="s">
        <v>3</v>
      </c>
      <c r="E8" s="22"/>
      <c r="F8" s="22">
        <f t="shared" si="0"/>
        <v>0</v>
      </c>
      <c r="G8" s="22">
        <v>64.2</v>
      </c>
      <c r="H8" s="22">
        <f t="shared" si="1"/>
        <v>98226</v>
      </c>
      <c r="I8" s="22">
        <v>75</v>
      </c>
      <c r="J8" s="22">
        <f t="shared" si="2"/>
        <v>114750</v>
      </c>
      <c r="K8" s="22">
        <v>77.36</v>
      </c>
      <c r="L8" s="37">
        <f t="shared" si="3"/>
        <v>118360.8</v>
      </c>
      <c r="M8" s="22"/>
      <c r="N8" s="22">
        <f t="shared" si="4"/>
        <v>0</v>
      </c>
    </row>
    <row r="9" spans="1:14" x14ac:dyDescent="0.25">
      <c r="A9" s="3">
        <v>7</v>
      </c>
      <c r="B9" s="43" t="s">
        <v>7</v>
      </c>
      <c r="C9" s="43"/>
      <c r="D9" s="43"/>
      <c r="E9" s="38">
        <f>SUM(F3:F8)</f>
        <v>0</v>
      </c>
      <c r="F9" s="38"/>
      <c r="G9" s="53">
        <f>SUM(H3:H8)</f>
        <v>315356</v>
      </c>
      <c r="H9" s="53"/>
      <c r="I9" s="38">
        <f>SUM(J3:J8)</f>
        <v>346975</v>
      </c>
      <c r="J9" s="38"/>
      <c r="K9" s="41">
        <f>SUM(L3:L8)</f>
        <v>379656.2</v>
      </c>
      <c r="L9" s="41"/>
      <c r="M9" s="38">
        <f>SUM(N3:N8)</f>
        <v>0</v>
      </c>
      <c r="N9" s="38"/>
    </row>
    <row r="10" spans="1:14" s="19" customFormat="1" x14ac:dyDescent="0.25">
      <c r="A10" s="16"/>
      <c r="B10" s="17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6" t="s">
        <v>4</v>
      </c>
      <c r="B11" s="44" t="s">
        <v>9</v>
      </c>
      <c r="C11" s="44"/>
      <c r="D11" s="44"/>
      <c r="E11" s="30" t="s">
        <v>5</v>
      </c>
      <c r="F11" s="11" t="s">
        <v>6</v>
      </c>
      <c r="G11" s="30" t="s">
        <v>5</v>
      </c>
      <c r="H11" s="11" t="s">
        <v>6</v>
      </c>
      <c r="I11" s="30" t="s">
        <v>5</v>
      </c>
      <c r="J11" s="11" t="s">
        <v>6</v>
      </c>
      <c r="K11" s="30" t="s">
        <v>5</v>
      </c>
      <c r="L11" s="11" t="s">
        <v>6</v>
      </c>
      <c r="M11" s="30" t="s">
        <v>5</v>
      </c>
      <c r="N11" s="11" t="s">
        <v>6</v>
      </c>
    </row>
    <row r="12" spans="1:14" ht="15.75" x14ac:dyDescent="0.25">
      <c r="A12" s="28">
        <v>8</v>
      </c>
      <c r="B12" s="25">
        <v>204.012</v>
      </c>
      <c r="C12" s="26">
        <v>26500</v>
      </c>
      <c r="D12" s="25" t="s">
        <v>1</v>
      </c>
      <c r="E12" s="27"/>
      <c r="F12" s="27">
        <f>SUM(C12*E12)</f>
        <v>0</v>
      </c>
      <c r="G12" s="27">
        <v>1.25</v>
      </c>
      <c r="H12" s="27">
        <f t="shared" ref="H12:H16" si="5">SUM(C12*G12)</f>
        <v>33125</v>
      </c>
      <c r="I12" s="27">
        <v>1</v>
      </c>
      <c r="J12" s="27">
        <f t="shared" ref="J12:J16" si="6">SUM(C12*I12)</f>
        <v>26500</v>
      </c>
      <c r="K12" s="27">
        <v>2.8</v>
      </c>
      <c r="L12" s="37">
        <f t="shared" ref="L12:L16" si="7">SUM(C12*K12)</f>
        <v>74200</v>
      </c>
      <c r="M12" s="27"/>
      <c r="N12" s="27">
        <f t="shared" ref="N12:N16" si="8">SUM(I12*M12)</f>
        <v>0</v>
      </c>
    </row>
    <row r="13" spans="1:14" ht="15.75" x14ac:dyDescent="0.25">
      <c r="A13" s="9">
        <v>9</v>
      </c>
      <c r="B13" s="7">
        <v>455.06049999999999</v>
      </c>
      <c r="C13" s="10">
        <v>1325</v>
      </c>
      <c r="D13" s="7" t="s">
        <v>2</v>
      </c>
      <c r="E13" s="37"/>
      <c r="F13" s="37">
        <f t="shared" ref="F13:F16" si="9">SUM(C13*E13)</f>
        <v>0</v>
      </c>
      <c r="G13" s="37">
        <v>1.7</v>
      </c>
      <c r="H13" s="37">
        <f t="shared" si="5"/>
        <v>2252.5</v>
      </c>
      <c r="I13" s="37">
        <v>2</v>
      </c>
      <c r="J13" s="37">
        <f t="shared" si="6"/>
        <v>2650</v>
      </c>
      <c r="K13" s="37">
        <v>2.5</v>
      </c>
      <c r="L13" s="37">
        <f t="shared" si="7"/>
        <v>3312.5</v>
      </c>
      <c r="M13" s="37"/>
      <c r="N13" s="37">
        <f t="shared" si="8"/>
        <v>0</v>
      </c>
    </row>
    <row r="14" spans="1:14" ht="15.75" x14ac:dyDescent="0.25">
      <c r="A14" s="9">
        <v>10</v>
      </c>
      <c r="B14" s="7">
        <v>460.52229999999997</v>
      </c>
      <c r="C14" s="10">
        <v>3900</v>
      </c>
      <c r="D14" s="7" t="s">
        <v>3</v>
      </c>
      <c r="E14" s="37"/>
      <c r="F14" s="37">
        <f t="shared" si="9"/>
        <v>0</v>
      </c>
      <c r="G14" s="37">
        <v>58.33</v>
      </c>
      <c r="H14" s="37">
        <f t="shared" si="5"/>
        <v>227487</v>
      </c>
      <c r="I14" s="37">
        <v>57.15</v>
      </c>
      <c r="J14" s="37">
        <f t="shared" si="6"/>
        <v>222885</v>
      </c>
      <c r="K14" s="37">
        <v>63.2</v>
      </c>
      <c r="L14" s="37">
        <f t="shared" si="7"/>
        <v>246480</v>
      </c>
      <c r="M14" s="37"/>
      <c r="N14" s="37">
        <f t="shared" si="8"/>
        <v>0</v>
      </c>
    </row>
    <row r="15" spans="1:14" ht="15.75" x14ac:dyDescent="0.25">
      <c r="A15" s="9">
        <v>11</v>
      </c>
      <c r="B15" s="7">
        <v>460.5224</v>
      </c>
      <c r="C15" s="10">
        <v>3425</v>
      </c>
      <c r="D15" s="7" t="s">
        <v>3</v>
      </c>
      <c r="E15" s="13"/>
      <c r="F15" s="37">
        <f t="shared" si="9"/>
        <v>0</v>
      </c>
      <c r="G15" s="13">
        <v>62.3</v>
      </c>
      <c r="H15" s="37">
        <f t="shared" si="5"/>
        <v>213377.5</v>
      </c>
      <c r="I15" s="13">
        <v>59.45</v>
      </c>
      <c r="J15" s="37">
        <f t="shared" si="6"/>
        <v>203616.25</v>
      </c>
      <c r="K15" s="13">
        <v>65.2</v>
      </c>
      <c r="L15" s="37">
        <f t="shared" si="7"/>
        <v>223310</v>
      </c>
      <c r="M15" s="13"/>
      <c r="N15" s="37">
        <f t="shared" si="8"/>
        <v>0</v>
      </c>
    </row>
    <row r="16" spans="1:14" ht="15.75" x14ac:dyDescent="0.25">
      <c r="A16" s="23">
        <v>12</v>
      </c>
      <c r="B16" s="21">
        <v>649.01499999999999</v>
      </c>
      <c r="C16" s="21">
        <v>440</v>
      </c>
      <c r="D16" s="21" t="s">
        <v>8</v>
      </c>
      <c r="E16" s="22"/>
      <c r="F16" s="22">
        <f t="shared" si="9"/>
        <v>0</v>
      </c>
      <c r="G16" s="22">
        <v>2</v>
      </c>
      <c r="H16" s="22">
        <f t="shared" si="5"/>
        <v>880</v>
      </c>
      <c r="I16" s="22">
        <v>2</v>
      </c>
      <c r="J16" s="22">
        <f t="shared" si="6"/>
        <v>880</v>
      </c>
      <c r="K16" s="22">
        <v>1</v>
      </c>
      <c r="L16" s="37">
        <f t="shared" si="7"/>
        <v>440</v>
      </c>
      <c r="M16" s="22"/>
      <c r="N16" s="22">
        <f t="shared" si="8"/>
        <v>0</v>
      </c>
    </row>
    <row r="17" spans="1:14" x14ac:dyDescent="0.25">
      <c r="A17" s="3">
        <v>13</v>
      </c>
      <c r="B17" s="45" t="s">
        <v>7</v>
      </c>
      <c r="C17" s="45"/>
      <c r="D17" s="45"/>
      <c r="E17" s="38">
        <f>SUM(F12:F16)</f>
        <v>0</v>
      </c>
      <c r="F17" s="39"/>
      <c r="G17" s="38">
        <f>SUM(H12:H16)</f>
        <v>477122</v>
      </c>
      <c r="H17" s="39"/>
      <c r="I17" s="53">
        <f>SUM(J12:J16)</f>
        <v>456531.25</v>
      </c>
      <c r="J17" s="54"/>
      <c r="K17" s="38">
        <f>SUM(L12:L16)</f>
        <v>547742.5</v>
      </c>
      <c r="L17" s="39"/>
      <c r="M17" s="38">
        <f>SUM(N12:N16)</f>
        <v>0</v>
      </c>
      <c r="N17" s="39"/>
    </row>
    <row r="18" spans="1:14" s="19" customFormat="1" x14ac:dyDescent="0.25">
      <c r="A18" s="16"/>
      <c r="B18" s="17"/>
      <c r="C18" s="17"/>
      <c r="D18" s="17"/>
      <c r="E18" s="18"/>
      <c r="F18" s="16"/>
      <c r="G18" s="18"/>
      <c r="H18" s="16"/>
      <c r="I18" s="18"/>
      <c r="J18" s="16"/>
      <c r="K18" s="18"/>
      <c r="L18" s="16"/>
      <c r="M18" s="18"/>
      <c r="N18" s="16"/>
    </row>
    <row r="19" spans="1:14" x14ac:dyDescent="0.25">
      <c r="A19" s="6" t="s">
        <v>4</v>
      </c>
      <c r="B19" s="42" t="s">
        <v>10</v>
      </c>
      <c r="C19" s="42"/>
      <c r="D19" s="42"/>
      <c r="E19" s="30" t="s">
        <v>5</v>
      </c>
      <c r="F19" s="11" t="s">
        <v>6</v>
      </c>
      <c r="G19" s="30" t="s">
        <v>5</v>
      </c>
      <c r="H19" s="11" t="s">
        <v>6</v>
      </c>
      <c r="I19" s="30" t="s">
        <v>5</v>
      </c>
      <c r="J19" s="11" t="s">
        <v>6</v>
      </c>
      <c r="K19" s="30" t="s">
        <v>5</v>
      </c>
      <c r="L19" s="11" t="s">
        <v>6</v>
      </c>
      <c r="M19" s="30" t="s">
        <v>5</v>
      </c>
      <c r="N19" s="11" t="s">
        <v>6</v>
      </c>
    </row>
    <row r="20" spans="1:14" ht="15.75" x14ac:dyDescent="0.25">
      <c r="A20" s="24">
        <v>14</v>
      </c>
      <c r="B20" s="25">
        <v>325.01</v>
      </c>
      <c r="C20" s="26">
        <v>67400</v>
      </c>
      <c r="D20" s="25" t="s">
        <v>1</v>
      </c>
      <c r="E20" s="27"/>
      <c r="F20" s="27">
        <f>SUM(C20*E20)</f>
        <v>0</v>
      </c>
      <c r="G20" s="27">
        <v>0.89</v>
      </c>
      <c r="H20" s="27">
        <f t="shared" ref="H20:H24" si="10">SUM(C20*G20)</f>
        <v>59986</v>
      </c>
      <c r="I20" s="27">
        <v>0.7</v>
      </c>
      <c r="J20" s="27">
        <f t="shared" ref="J20:J24" si="11">SUM(C20*I20)</f>
        <v>47180</v>
      </c>
      <c r="K20" s="27">
        <v>1.2</v>
      </c>
      <c r="L20" s="37">
        <f t="shared" ref="L20:L24" si="12">SUM(C20*K20)</f>
        <v>80880</v>
      </c>
      <c r="M20" s="27"/>
      <c r="N20" s="27">
        <f t="shared" ref="N20:N24" si="13">SUM(I20*M20)</f>
        <v>0</v>
      </c>
    </row>
    <row r="21" spans="1:14" ht="15.75" x14ac:dyDescent="0.25">
      <c r="A21" s="9">
        <v>15</v>
      </c>
      <c r="B21" s="7">
        <v>455.06049999999999</v>
      </c>
      <c r="C21" s="10">
        <v>3370</v>
      </c>
      <c r="D21" s="7" t="s">
        <v>2</v>
      </c>
      <c r="E21" s="37"/>
      <c r="F21" s="37">
        <f t="shared" ref="F21:F24" si="14">SUM(C21*E21)</f>
        <v>0</v>
      </c>
      <c r="G21" s="37">
        <v>1.7</v>
      </c>
      <c r="H21" s="37">
        <f t="shared" si="10"/>
        <v>5729</v>
      </c>
      <c r="I21" s="37">
        <v>2</v>
      </c>
      <c r="J21" s="37">
        <f t="shared" si="11"/>
        <v>6740</v>
      </c>
      <c r="K21" s="37">
        <v>2.5</v>
      </c>
      <c r="L21" s="37">
        <f t="shared" si="12"/>
        <v>8425</v>
      </c>
      <c r="M21" s="37"/>
      <c r="N21" s="37">
        <f t="shared" si="13"/>
        <v>0</v>
      </c>
    </row>
    <row r="22" spans="1:14" ht="15.75" x14ac:dyDescent="0.25">
      <c r="A22" s="8">
        <v>16</v>
      </c>
      <c r="B22" s="7">
        <v>460.52229999999997</v>
      </c>
      <c r="C22" s="10">
        <v>11520</v>
      </c>
      <c r="D22" s="7" t="s">
        <v>3</v>
      </c>
      <c r="E22" s="37"/>
      <c r="F22" s="37">
        <f t="shared" si="14"/>
        <v>0</v>
      </c>
      <c r="G22" s="37">
        <v>56.75</v>
      </c>
      <c r="H22" s="37">
        <f t="shared" si="10"/>
        <v>653760</v>
      </c>
      <c r="I22" s="37">
        <v>56.5</v>
      </c>
      <c r="J22" s="37">
        <f t="shared" si="11"/>
        <v>650880</v>
      </c>
      <c r="K22" s="37">
        <v>63.2</v>
      </c>
      <c r="L22" s="37">
        <f t="shared" si="12"/>
        <v>728064</v>
      </c>
      <c r="M22" s="37"/>
      <c r="N22" s="37">
        <f t="shared" si="13"/>
        <v>0</v>
      </c>
    </row>
    <row r="23" spans="1:14" ht="15.75" x14ac:dyDescent="0.25">
      <c r="A23" s="9">
        <v>17</v>
      </c>
      <c r="B23" s="7">
        <v>460.5224</v>
      </c>
      <c r="C23" s="10">
        <v>7830</v>
      </c>
      <c r="D23" s="7" t="s">
        <v>3</v>
      </c>
      <c r="E23" s="37"/>
      <c r="F23" s="37">
        <f t="shared" si="14"/>
        <v>0</v>
      </c>
      <c r="G23" s="37">
        <v>61.4</v>
      </c>
      <c r="H23" s="37">
        <f t="shared" si="10"/>
        <v>480762</v>
      </c>
      <c r="I23" s="37">
        <v>58.9</v>
      </c>
      <c r="J23" s="37">
        <f t="shared" si="11"/>
        <v>461187</v>
      </c>
      <c r="K23" s="37">
        <v>65.099999999999994</v>
      </c>
      <c r="L23" s="37">
        <f t="shared" si="12"/>
        <v>509732.99999999994</v>
      </c>
      <c r="M23" s="37"/>
      <c r="N23" s="37">
        <f t="shared" si="13"/>
        <v>0</v>
      </c>
    </row>
    <row r="24" spans="1:14" ht="15.75" x14ac:dyDescent="0.25">
      <c r="A24" s="9">
        <v>18</v>
      </c>
      <c r="B24" s="7">
        <v>649.01499999999999</v>
      </c>
      <c r="C24" s="7">
        <v>860</v>
      </c>
      <c r="D24" s="7" t="s">
        <v>8</v>
      </c>
      <c r="E24" s="37"/>
      <c r="F24" s="37">
        <f t="shared" si="14"/>
        <v>0</v>
      </c>
      <c r="G24" s="37">
        <v>2</v>
      </c>
      <c r="H24" s="37">
        <f t="shared" si="10"/>
        <v>1720</v>
      </c>
      <c r="I24" s="37">
        <v>2</v>
      </c>
      <c r="J24" s="37">
        <f t="shared" si="11"/>
        <v>1720</v>
      </c>
      <c r="K24" s="37">
        <v>1</v>
      </c>
      <c r="L24" s="37">
        <f t="shared" si="12"/>
        <v>860</v>
      </c>
      <c r="M24" s="37"/>
      <c r="N24" s="37">
        <f t="shared" si="13"/>
        <v>0</v>
      </c>
    </row>
    <row r="25" spans="1:14" x14ac:dyDescent="0.25">
      <c r="A25" s="3">
        <v>19</v>
      </c>
      <c r="B25" s="43" t="s">
        <v>7</v>
      </c>
      <c r="C25" s="43"/>
      <c r="D25" s="43"/>
      <c r="E25" s="38">
        <f>SUM(F20:F24)</f>
        <v>0</v>
      </c>
      <c r="F25" s="39"/>
      <c r="G25" s="38">
        <f>SUM(H20:H24)</f>
        <v>1201957</v>
      </c>
      <c r="H25" s="39"/>
      <c r="I25" s="53">
        <f>SUM(J20:J24)</f>
        <v>1167707</v>
      </c>
      <c r="J25" s="54"/>
      <c r="K25" s="38">
        <f>SUM(L20:L24)</f>
        <v>1327962</v>
      </c>
      <c r="L25" s="39"/>
      <c r="M25" s="38">
        <f>SUM(N20:N24)</f>
        <v>0</v>
      </c>
      <c r="N25" s="39"/>
    </row>
    <row r="26" spans="1:14" s="19" customFormat="1" x14ac:dyDescent="0.25">
      <c r="A26" s="16"/>
      <c r="B26" s="17"/>
      <c r="C26" s="17"/>
      <c r="D26" s="17"/>
      <c r="E26" s="18"/>
      <c r="F26" s="16"/>
      <c r="G26" s="18"/>
      <c r="H26" s="16"/>
      <c r="I26" s="18"/>
      <c r="J26" s="16"/>
    </row>
    <row r="27" spans="1:14" x14ac:dyDescent="0.25">
      <c r="A27" s="6" t="s">
        <v>4</v>
      </c>
      <c r="B27" s="44" t="s">
        <v>12</v>
      </c>
      <c r="C27" s="44"/>
      <c r="D27" s="44"/>
      <c r="E27" s="30" t="s">
        <v>5</v>
      </c>
      <c r="F27" s="11" t="s">
        <v>6</v>
      </c>
      <c r="G27" s="30" t="s">
        <v>5</v>
      </c>
      <c r="H27" s="11" t="s">
        <v>6</v>
      </c>
      <c r="I27" s="30" t="s">
        <v>5</v>
      </c>
      <c r="J27" s="11" t="s">
        <v>6</v>
      </c>
      <c r="K27" s="30" t="s">
        <v>5</v>
      </c>
      <c r="L27" s="11" t="s">
        <v>6</v>
      </c>
      <c r="M27" s="30" t="s">
        <v>5</v>
      </c>
      <c r="N27" s="11" t="s">
        <v>6</v>
      </c>
    </row>
    <row r="28" spans="1:14" ht="15.75" x14ac:dyDescent="0.25">
      <c r="A28" s="24">
        <v>20</v>
      </c>
      <c r="B28" s="25">
        <v>204.012</v>
      </c>
      <c r="C28" s="25">
        <v>270</v>
      </c>
      <c r="D28" s="25" t="s">
        <v>1</v>
      </c>
      <c r="E28" s="27"/>
      <c r="F28" s="27">
        <f>SUM(C28*E28)</f>
        <v>0</v>
      </c>
      <c r="G28" s="27"/>
      <c r="H28" s="27">
        <f t="shared" ref="H28:H30" si="15">SUM(C28*G28)</f>
        <v>0</v>
      </c>
      <c r="I28" s="27"/>
      <c r="J28" s="27">
        <f t="shared" ref="J28:J30" si="16">SUM(C28*I28)</f>
        <v>0</v>
      </c>
      <c r="K28" s="27"/>
      <c r="L28" s="37">
        <f t="shared" ref="L28:L30" si="17">SUM(C28*K28)</f>
        <v>0</v>
      </c>
      <c r="M28" s="27">
        <v>34.950000000000003</v>
      </c>
      <c r="N28" s="27">
        <f>SUM(C28*M28)</f>
        <v>9436.5</v>
      </c>
    </row>
    <row r="29" spans="1:14" ht="15.75" x14ac:dyDescent="0.25">
      <c r="A29" s="9">
        <v>21</v>
      </c>
      <c r="B29" s="7" t="s">
        <v>11</v>
      </c>
      <c r="C29" s="10">
        <v>3200</v>
      </c>
      <c r="D29" s="7" t="s">
        <v>3</v>
      </c>
      <c r="E29" s="37"/>
      <c r="F29" s="37">
        <f t="shared" ref="F29:F30" si="18">SUM(C29*E29)</f>
        <v>0</v>
      </c>
      <c r="G29" s="37"/>
      <c r="H29" s="37">
        <f t="shared" si="15"/>
        <v>0</v>
      </c>
      <c r="I29" s="37"/>
      <c r="J29" s="37">
        <f t="shared" si="16"/>
        <v>0</v>
      </c>
      <c r="K29" s="37"/>
      <c r="L29" s="37">
        <f t="shared" si="17"/>
        <v>0</v>
      </c>
      <c r="M29" s="37">
        <v>62.94</v>
      </c>
      <c r="N29" s="27">
        <f t="shared" ref="N29:N30" si="19">SUM(C29*M29)</f>
        <v>201408</v>
      </c>
    </row>
    <row r="30" spans="1:14" ht="15.75" x14ac:dyDescent="0.25">
      <c r="A30" s="23">
        <v>22</v>
      </c>
      <c r="B30" s="21">
        <v>649.01499999999999</v>
      </c>
      <c r="C30" s="21">
        <v>164</v>
      </c>
      <c r="D30" s="21" t="s">
        <v>8</v>
      </c>
      <c r="E30" s="22"/>
      <c r="F30" s="22">
        <f t="shared" si="18"/>
        <v>0</v>
      </c>
      <c r="G30" s="22"/>
      <c r="H30" s="22">
        <f t="shared" si="15"/>
        <v>0</v>
      </c>
      <c r="I30" s="22"/>
      <c r="J30" s="22">
        <f t="shared" si="16"/>
        <v>0</v>
      </c>
      <c r="K30" s="22"/>
      <c r="L30" s="37">
        <f t="shared" si="17"/>
        <v>0</v>
      </c>
      <c r="M30" s="22">
        <v>1</v>
      </c>
      <c r="N30" s="27">
        <f t="shared" si="19"/>
        <v>164</v>
      </c>
    </row>
    <row r="31" spans="1:14" x14ac:dyDescent="0.25">
      <c r="A31" s="3">
        <v>23</v>
      </c>
      <c r="B31" s="45" t="s">
        <v>7</v>
      </c>
      <c r="C31" s="45"/>
      <c r="D31" s="45"/>
      <c r="E31" s="38">
        <f>SUM(F28:F30)</f>
        <v>0</v>
      </c>
      <c r="F31" s="39"/>
      <c r="G31" s="38">
        <f>SUM(H28:H30)</f>
        <v>0</v>
      </c>
      <c r="H31" s="39"/>
      <c r="I31" s="38">
        <f>SUM(J28:J30)</f>
        <v>0</v>
      </c>
      <c r="J31" s="39"/>
      <c r="K31" s="38">
        <f>SUM(L28:L30)</f>
        <v>0</v>
      </c>
      <c r="L31" s="39"/>
      <c r="M31" s="53">
        <f>SUM(N28:N30)</f>
        <v>211008.5</v>
      </c>
      <c r="N31" s="54"/>
    </row>
    <row r="32" spans="1:14" s="19" customFormat="1" x14ac:dyDescent="0.25">
      <c r="A32" s="16"/>
      <c r="B32" s="17"/>
      <c r="C32" s="17"/>
      <c r="D32" s="17"/>
      <c r="E32" s="18"/>
      <c r="F32" s="16"/>
      <c r="G32" s="18"/>
      <c r="H32" s="16"/>
      <c r="I32" s="18"/>
      <c r="J32" s="16"/>
      <c r="K32" s="18"/>
      <c r="L32" s="16"/>
      <c r="M32" s="18"/>
      <c r="N32" s="16"/>
    </row>
    <row r="33" spans="1:14" x14ac:dyDescent="0.25">
      <c r="A33" s="6" t="s">
        <v>4</v>
      </c>
      <c r="B33" s="42" t="s">
        <v>13</v>
      </c>
      <c r="C33" s="42"/>
      <c r="D33" s="42"/>
      <c r="E33" s="30" t="s">
        <v>5</v>
      </c>
      <c r="F33" s="11" t="s">
        <v>6</v>
      </c>
      <c r="G33" s="30" t="s">
        <v>5</v>
      </c>
      <c r="H33" s="11" t="s">
        <v>6</v>
      </c>
      <c r="I33" s="30" t="s">
        <v>5</v>
      </c>
      <c r="J33" s="11" t="s">
        <v>6</v>
      </c>
      <c r="K33" s="30" t="s">
        <v>5</v>
      </c>
      <c r="L33" s="11" t="s">
        <v>6</v>
      </c>
      <c r="M33" s="30" t="s">
        <v>5</v>
      </c>
      <c r="N33" s="11" t="s">
        <v>6</v>
      </c>
    </row>
    <row r="34" spans="1:14" ht="15.75" x14ac:dyDescent="0.25">
      <c r="A34" s="24">
        <v>24</v>
      </c>
      <c r="B34" s="25">
        <v>204.012</v>
      </c>
      <c r="C34" s="25">
        <v>850</v>
      </c>
      <c r="D34" s="25" t="s">
        <v>1</v>
      </c>
      <c r="E34" s="27"/>
      <c r="F34" s="27">
        <f>SUM(C34*E34)</f>
        <v>0</v>
      </c>
      <c r="G34" s="27"/>
      <c r="H34" s="27">
        <f t="shared" ref="H34:H36" si="20">SUM(C34*G34)</f>
        <v>0</v>
      </c>
      <c r="I34" s="27"/>
      <c r="J34" s="27">
        <f t="shared" ref="J34:J36" si="21">SUM(C34*I34)</f>
        <v>0</v>
      </c>
      <c r="K34" s="27"/>
      <c r="L34" s="37">
        <f t="shared" ref="L34:L36" si="22">SUM(C34*K34)</f>
        <v>0</v>
      </c>
      <c r="M34" s="27">
        <v>21.04</v>
      </c>
      <c r="N34" s="27">
        <f t="shared" ref="N34:N36" si="23">SUM(C34*M34)</f>
        <v>17884</v>
      </c>
    </row>
    <row r="35" spans="1:14" ht="15.75" x14ac:dyDescent="0.25">
      <c r="A35" s="8">
        <v>25</v>
      </c>
      <c r="B35" s="7" t="s">
        <v>11</v>
      </c>
      <c r="C35" s="10">
        <v>9800</v>
      </c>
      <c r="D35" s="7" t="s">
        <v>3</v>
      </c>
      <c r="E35" s="37"/>
      <c r="F35" s="37">
        <f t="shared" ref="F35:F36" si="24">SUM(C35*E35)</f>
        <v>0</v>
      </c>
      <c r="G35" s="37"/>
      <c r="H35" s="37">
        <f t="shared" si="20"/>
        <v>0</v>
      </c>
      <c r="I35" s="37"/>
      <c r="J35" s="37">
        <f t="shared" si="21"/>
        <v>0</v>
      </c>
      <c r="K35" s="37"/>
      <c r="L35" s="37">
        <f t="shared" si="22"/>
        <v>0</v>
      </c>
      <c r="M35" s="37">
        <v>63.52</v>
      </c>
      <c r="N35" s="27">
        <f t="shared" si="23"/>
        <v>622496</v>
      </c>
    </row>
    <row r="36" spans="1:14" ht="15.75" x14ac:dyDescent="0.25">
      <c r="A36" s="9">
        <v>26</v>
      </c>
      <c r="B36" s="7">
        <v>649.01499999999999</v>
      </c>
      <c r="C36" s="10">
        <v>1000</v>
      </c>
      <c r="D36" s="7" t="s">
        <v>8</v>
      </c>
      <c r="E36" s="37"/>
      <c r="F36" s="37">
        <f t="shared" si="24"/>
        <v>0</v>
      </c>
      <c r="G36" s="37"/>
      <c r="H36" s="37">
        <f t="shared" si="20"/>
        <v>0</v>
      </c>
      <c r="I36" s="37"/>
      <c r="J36" s="37">
        <f t="shared" si="21"/>
        <v>0</v>
      </c>
      <c r="K36" s="37"/>
      <c r="L36" s="37">
        <f t="shared" si="22"/>
        <v>0</v>
      </c>
      <c r="M36" s="37">
        <v>1</v>
      </c>
      <c r="N36" s="27">
        <f t="shared" si="23"/>
        <v>1000</v>
      </c>
    </row>
    <row r="37" spans="1:14" x14ac:dyDescent="0.25">
      <c r="A37" s="3">
        <v>27</v>
      </c>
      <c r="B37" s="43" t="s">
        <v>7</v>
      </c>
      <c r="C37" s="43"/>
      <c r="D37" s="43"/>
      <c r="E37" s="38">
        <f>SUM(F34:F36)</f>
        <v>0</v>
      </c>
      <c r="F37" s="39"/>
      <c r="G37" s="38">
        <f>SUM(H34:H36)</f>
        <v>0</v>
      </c>
      <c r="H37" s="39"/>
      <c r="I37" s="38">
        <f>SUM(J34:J36)</f>
        <v>0</v>
      </c>
      <c r="J37" s="39"/>
      <c r="K37" s="38">
        <f>SUM(L34:L36)</f>
        <v>0</v>
      </c>
      <c r="L37" s="39"/>
      <c r="M37" s="53">
        <f>SUM(N34:N36)</f>
        <v>641380</v>
      </c>
      <c r="N37" s="54"/>
    </row>
    <row r="38" spans="1:14" s="19" customFormat="1" x14ac:dyDescent="0.25">
      <c r="A38" s="16"/>
      <c r="B38" s="17"/>
      <c r="C38" s="17"/>
      <c r="D38" s="17"/>
      <c r="E38" s="18"/>
      <c r="F38" s="16"/>
      <c r="G38" s="18"/>
      <c r="H38" s="16"/>
      <c r="I38" s="18"/>
      <c r="J38" s="16"/>
    </row>
    <row r="39" spans="1:14" x14ac:dyDescent="0.25">
      <c r="A39" s="6" t="s">
        <v>4</v>
      </c>
      <c r="B39" s="44" t="s">
        <v>17</v>
      </c>
      <c r="C39" s="44"/>
      <c r="D39" s="44"/>
      <c r="E39" s="30" t="s">
        <v>5</v>
      </c>
      <c r="F39" s="11" t="s">
        <v>6</v>
      </c>
      <c r="G39" s="30" t="s">
        <v>5</v>
      </c>
      <c r="H39" s="11" t="s">
        <v>6</v>
      </c>
      <c r="I39" s="30" t="s">
        <v>5</v>
      </c>
      <c r="J39" s="11" t="s">
        <v>6</v>
      </c>
      <c r="K39" s="30" t="s">
        <v>5</v>
      </c>
      <c r="L39" s="11" t="s">
        <v>6</v>
      </c>
      <c r="M39" s="30" t="s">
        <v>5</v>
      </c>
      <c r="N39" s="11" t="s">
        <v>6</v>
      </c>
    </row>
    <row r="40" spans="1:14" ht="15.75" x14ac:dyDescent="0.25">
      <c r="A40" s="8">
        <v>28</v>
      </c>
      <c r="B40" s="7">
        <v>204.01</v>
      </c>
      <c r="C40" s="10">
        <v>16529</v>
      </c>
      <c r="D40" s="7" t="s">
        <v>1</v>
      </c>
      <c r="E40" s="37">
        <v>6</v>
      </c>
      <c r="F40" s="37">
        <f>SUM(C40*E40)</f>
        <v>99174</v>
      </c>
      <c r="G40" s="37">
        <v>4.95</v>
      </c>
      <c r="H40" s="37">
        <f t="shared" ref="H40:H55" si="25">SUM(C40*G40)</f>
        <v>81818.55</v>
      </c>
      <c r="I40" s="37">
        <v>6</v>
      </c>
      <c r="J40" s="37">
        <f t="shared" ref="J40:J55" si="26">SUM(C40*I40)</f>
        <v>99174</v>
      </c>
      <c r="K40" s="37">
        <v>5</v>
      </c>
      <c r="L40" s="37">
        <f>SUM(C40*K40)</f>
        <v>82645</v>
      </c>
      <c r="M40" s="37"/>
      <c r="N40" s="37">
        <f t="shared" ref="N40:N55" si="27">SUM(I40*M40)</f>
        <v>0</v>
      </c>
    </row>
    <row r="41" spans="1:14" ht="15.75" x14ac:dyDescent="0.25">
      <c r="A41" s="9">
        <v>29</v>
      </c>
      <c r="B41" s="7">
        <v>204.011</v>
      </c>
      <c r="C41" s="7">
        <v>448</v>
      </c>
      <c r="D41" s="7" t="s">
        <v>1</v>
      </c>
      <c r="E41" s="37">
        <v>6</v>
      </c>
      <c r="F41" s="37">
        <f t="shared" ref="F41:F55" si="28">SUM(C41*E41)</f>
        <v>2688</v>
      </c>
      <c r="G41" s="37">
        <v>6</v>
      </c>
      <c r="H41" s="37">
        <f t="shared" si="25"/>
        <v>2688</v>
      </c>
      <c r="I41" s="37">
        <v>3.15</v>
      </c>
      <c r="J41" s="37">
        <f t="shared" si="26"/>
        <v>1411.2</v>
      </c>
      <c r="K41" s="37">
        <v>5.25</v>
      </c>
      <c r="L41" s="37">
        <f t="shared" ref="L41:L55" si="29">SUM(C41*K41)</f>
        <v>2352</v>
      </c>
      <c r="M41" s="37"/>
      <c r="N41" s="37">
        <f t="shared" si="27"/>
        <v>0</v>
      </c>
    </row>
    <row r="42" spans="1:14" ht="15.75" x14ac:dyDescent="0.25">
      <c r="A42" s="9">
        <v>30</v>
      </c>
      <c r="B42" s="7">
        <v>204.012</v>
      </c>
      <c r="C42" s="7">
        <v>75</v>
      </c>
      <c r="D42" s="7" t="s">
        <v>1</v>
      </c>
      <c r="E42" s="37">
        <v>27</v>
      </c>
      <c r="F42" s="37">
        <f t="shared" si="28"/>
        <v>2025</v>
      </c>
      <c r="G42" s="37">
        <v>25</v>
      </c>
      <c r="H42" s="37">
        <f t="shared" si="25"/>
        <v>1875</v>
      </c>
      <c r="I42" s="37">
        <v>25.4</v>
      </c>
      <c r="J42" s="37">
        <f t="shared" si="26"/>
        <v>1905</v>
      </c>
      <c r="K42" s="37">
        <v>39.6</v>
      </c>
      <c r="L42" s="37">
        <f t="shared" si="29"/>
        <v>2970</v>
      </c>
      <c r="M42" s="37"/>
      <c r="N42" s="37">
        <f t="shared" si="27"/>
        <v>0</v>
      </c>
    </row>
    <row r="43" spans="1:14" ht="15.75" x14ac:dyDescent="0.25">
      <c r="A43" s="8">
        <v>31</v>
      </c>
      <c r="B43" s="7">
        <v>204.0155</v>
      </c>
      <c r="C43" s="10">
        <v>1500</v>
      </c>
      <c r="D43" s="7" t="s">
        <v>1</v>
      </c>
      <c r="E43" s="37">
        <v>21</v>
      </c>
      <c r="F43" s="37">
        <f t="shared" si="28"/>
        <v>31500</v>
      </c>
      <c r="G43" s="37">
        <v>2.75</v>
      </c>
      <c r="H43" s="37">
        <f t="shared" si="25"/>
        <v>4125</v>
      </c>
      <c r="I43" s="37">
        <v>4.8499999999999996</v>
      </c>
      <c r="J43" s="37">
        <f t="shared" si="26"/>
        <v>7274.9999999999991</v>
      </c>
      <c r="K43" s="37">
        <v>6.5</v>
      </c>
      <c r="L43" s="37">
        <f t="shared" si="29"/>
        <v>9750</v>
      </c>
      <c r="M43" s="37"/>
      <c r="N43" s="37">
        <f t="shared" si="27"/>
        <v>0</v>
      </c>
    </row>
    <row r="44" spans="1:14" ht="15.75" x14ac:dyDescent="0.25">
      <c r="A44" s="9">
        <v>32</v>
      </c>
      <c r="B44" s="7">
        <v>416.017</v>
      </c>
      <c r="C44" s="7">
        <v>105</v>
      </c>
      <c r="D44" s="7" t="s">
        <v>1</v>
      </c>
      <c r="E44" s="37">
        <v>53</v>
      </c>
      <c r="F44" s="37">
        <f t="shared" si="28"/>
        <v>5565</v>
      </c>
      <c r="G44" s="37">
        <v>50.2</v>
      </c>
      <c r="H44" s="37">
        <f t="shared" si="25"/>
        <v>5271</v>
      </c>
      <c r="I44" s="37">
        <v>52.25</v>
      </c>
      <c r="J44" s="37">
        <f t="shared" si="26"/>
        <v>5486.25</v>
      </c>
      <c r="K44" s="37">
        <v>49.7</v>
      </c>
      <c r="L44" s="37">
        <f t="shared" si="29"/>
        <v>5218.5</v>
      </c>
      <c r="M44" s="37"/>
      <c r="N44" s="37">
        <f t="shared" si="27"/>
        <v>0</v>
      </c>
    </row>
    <row r="45" spans="1:14" ht="15.75" x14ac:dyDescent="0.25">
      <c r="A45" s="9">
        <v>33</v>
      </c>
      <c r="B45" s="7">
        <v>416.01900000000001</v>
      </c>
      <c r="C45" s="7">
        <v>75</v>
      </c>
      <c r="D45" s="7" t="s">
        <v>1</v>
      </c>
      <c r="E45" s="37">
        <v>70</v>
      </c>
      <c r="F45" s="37">
        <f t="shared" si="28"/>
        <v>5250</v>
      </c>
      <c r="G45" s="37">
        <v>59.45</v>
      </c>
      <c r="H45" s="37">
        <f t="shared" si="25"/>
        <v>4458.75</v>
      </c>
      <c r="I45" s="37">
        <v>61.85</v>
      </c>
      <c r="J45" s="37">
        <f t="shared" si="26"/>
        <v>4638.75</v>
      </c>
      <c r="K45" s="37">
        <v>58.85</v>
      </c>
      <c r="L45" s="37">
        <f t="shared" si="29"/>
        <v>4413.75</v>
      </c>
      <c r="M45" s="37"/>
      <c r="N45" s="37">
        <f t="shared" si="27"/>
        <v>0</v>
      </c>
    </row>
    <row r="46" spans="1:14" ht="15.75" x14ac:dyDescent="0.25">
      <c r="A46" s="8">
        <v>34</v>
      </c>
      <c r="B46" s="7">
        <v>455.06049999999999</v>
      </c>
      <c r="C46" s="7">
        <v>845</v>
      </c>
      <c r="D46" s="7" t="s">
        <v>2</v>
      </c>
      <c r="E46" s="37">
        <v>2.12</v>
      </c>
      <c r="F46" s="37">
        <f t="shared" si="28"/>
        <v>1791.4</v>
      </c>
      <c r="G46" s="37">
        <v>2</v>
      </c>
      <c r="H46" s="37">
        <f t="shared" si="25"/>
        <v>1690</v>
      </c>
      <c r="I46" s="37">
        <v>2.2000000000000002</v>
      </c>
      <c r="J46" s="37">
        <f t="shared" si="26"/>
        <v>1859.0000000000002</v>
      </c>
      <c r="K46" s="37">
        <v>2.5</v>
      </c>
      <c r="L46" s="37">
        <f t="shared" si="29"/>
        <v>2112.5</v>
      </c>
      <c r="M46" s="37"/>
      <c r="N46" s="37">
        <f t="shared" si="27"/>
        <v>0</v>
      </c>
    </row>
    <row r="47" spans="1:14" ht="15.75" x14ac:dyDescent="0.25">
      <c r="A47" s="9">
        <v>35</v>
      </c>
      <c r="B47" s="7">
        <v>460.6223</v>
      </c>
      <c r="C47" s="10">
        <v>3541</v>
      </c>
      <c r="D47" s="7" t="s">
        <v>3</v>
      </c>
      <c r="E47" s="37">
        <v>65.87</v>
      </c>
      <c r="F47" s="37">
        <f t="shared" si="28"/>
        <v>233245.67</v>
      </c>
      <c r="G47" s="37">
        <v>60.95</v>
      </c>
      <c r="H47" s="37">
        <f t="shared" si="25"/>
        <v>215823.95</v>
      </c>
      <c r="I47" s="37">
        <v>61.8</v>
      </c>
      <c r="J47" s="37">
        <f t="shared" si="26"/>
        <v>218833.8</v>
      </c>
      <c r="K47" s="37">
        <v>69.38</v>
      </c>
      <c r="L47" s="37">
        <f t="shared" si="29"/>
        <v>245674.58</v>
      </c>
      <c r="M47" s="37"/>
      <c r="N47" s="37">
        <f t="shared" si="27"/>
        <v>0</v>
      </c>
    </row>
    <row r="48" spans="1:14" ht="15.75" x14ac:dyDescent="0.25">
      <c r="A48" s="9">
        <v>36</v>
      </c>
      <c r="B48" s="7">
        <v>460.62240000000003</v>
      </c>
      <c r="C48" s="10">
        <v>1817</v>
      </c>
      <c r="D48" s="7" t="s">
        <v>3</v>
      </c>
      <c r="E48" s="37">
        <v>78.180000000000007</v>
      </c>
      <c r="F48" s="37">
        <f t="shared" si="28"/>
        <v>142053.06000000003</v>
      </c>
      <c r="G48" s="37">
        <v>69.45</v>
      </c>
      <c r="H48" s="37">
        <f t="shared" si="25"/>
        <v>126190.65000000001</v>
      </c>
      <c r="I48" s="37">
        <v>74.3</v>
      </c>
      <c r="J48" s="37">
        <f t="shared" si="26"/>
        <v>135003.1</v>
      </c>
      <c r="K48" s="37">
        <v>72.58</v>
      </c>
      <c r="L48" s="37">
        <f t="shared" si="29"/>
        <v>131877.85999999999</v>
      </c>
      <c r="M48" s="37"/>
      <c r="N48" s="37">
        <f t="shared" si="27"/>
        <v>0</v>
      </c>
    </row>
    <row r="49" spans="1:14" ht="15.75" x14ac:dyDescent="0.25">
      <c r="A49" s="8">
        <v>37</v>
      </c>
      <c r="B49" s="7">
        <v>601.04070000000002</v>
      </c>
      <c r="C49" s="10">
        <v>4730</v>
      </c>
      <c r="D49" s="7" t="s">
        <v>8</v>
      </c>
      <c r="E49" s="37">
        <v>14.5</v>
      </c>
      <c r="F49" s="37">
        <f t="shared" si="28"/>
        <v>68585</v>
      </c>
      <c r="G49" s="37">
        <v>12.8</v>
      </c>
      <c r="H49" s="37">
        <f t="shared" si="25"/>
        <v>60544</v>
      </c>
      <c r="I49" s="37">
        <v>13.3</v>
      </c>
      <c r="J49" s="37">
        <f t="shared" si="26"/>
        <v>62909</v>
      </c>
      <c r="K49" s="37">
        <v>12.65</v>
      </c>
      <c r="L49" s="37">
        <f t="shared" si="29"/>
        <v>59834.5</v>
      </c>
      <c r="M49" s="37"/>
      <c r="N49" s="37">
        <f t="shared" si="27"/>
        <v>0</v>
      </c>
    </row>
    <row r="50" spans="1:14" ht="15.75" x14ac:dyDescent="0.25">
      <c r="A50" s="9">
        <v>38</v>
      </c>
      <c r="B50" s="7">
        <v>601.04110000000003</v>
      </c>
      <c r="C50" s="7">
        <v>484</v>
      </c>
      <c r="D50" s="7" t="s">
        <v>8</v>
      </c>
      <c r="E50" s="37">
        <v>25</v>
      </c>
      <c r="F50" s="37">
        <f t="shared" si="28"/>
        <v>12100</v>
      </c>
      <c r="G50" s="37">
        <v>15.45</v>
      </c>
      <c r="H50" s="37">
        <f t="shared" si="25"/>
        <v>7477.7999999999993</v>
      </c>
      <c r="I50" s="37">
        <v>16.05</v>
      </c>
      <c r="J50" s="37">
        <f t="shared" si="26"/>
        <v>7768.2000000000007</v>
      </c>
      <c r="K50" s="37">
        <v>15.3</v>
      </c>
      <c r="L50" s="37">
        <f t="shared" si="29"/>
        <v>7405.2000000000007</v>
      </c>
      <c r="M50" s="37"/>
      <c r="N50" s="37">
        <f t="shared" si="27"/>
        <v>0</v>
      </c>
    </row>
    <row r="51" spans="1:14" ht="15.75" x14ac:dyDescent="0.25">
      <c r="A51" s="9">
        <v>39</v>
      </c>
      <c r="B51" s="7">
        <v>602.04100000000005</v>
      </c>
      <c r="C51" s="10">
        <v>11600</v>
      </c>
      <c r="D51" s="7" t="s">
        <v>14</v>
      </c>
      <c r="E51" s="37">
        <v>5.5</v>
      </c>
      <c r="F51" s="37">
        <f t="shared" si="28"/>
        <v>63800</v>
      </c>
      <c r="G51" s="37">
        <v>5.35</v>
      </c>
      <c r="H51" s="37">
        <f t="shared" si="25"/>
        <v>62059.999999999993</v>
      </c>
      <c r="I51" s="37">
        <v>5.55</v>
      </c>
      <c r="J51" s="37">
        <f t="shared" si="26"/>
        <v>64380</v>
      </c>
      <c r="K51" s="37">
        <v>5.3</v>
      </c>
      <c r="L51" s="37">
        <f t="shared" si="29"/>
        <v>61480</v>
      </c>
      <c r="M51" s="37"/>
      <c r="N51" s="37">
        <f t="shared" si="27"/>
        <v>0</v>
      </c>
    </row>
    <row r="52" spans="1:14" ht="15.75" x14ac:dyDescent="0.25">
      <c r="A52" s="8">
        <v>40</v>
      </c>
      <c r="B52" s="7">
        <v>602.04200000000003</v>
      </c>
      <c r="C52" s="7">
        <v>362</v>
      </c>
      <c r="D52" s="7" t="s">
        <v>14</v>
      </c>
      <c r="E52" s="37">
        <v>8.5</v>
      </c>
      <c r="F52" s="37">
        <f t="shared" si="28"/>
        <v>3077</v>
      </c>
      <c r="G52" s="37">
        <v>5.85</v>
      </c>
      <c r="H52" s="37">
        <f t="shared" si="25"/>
        <v>2117.6999999999998</v>
      </c>
      <c r="I52" s="37">
        <v>6.1</v>
      </c>
      <c r="J52" s="37">
        <f t="shared" si="26"/>
        <v>2208.1999999999998</v>
      </c>
      <c r="K52" s="37">
        <v>5.8</v>
      </c>
      <c r="L52" s="37">
        <f t="shared" si="29"/>
        <v>2099.6</v>
      </c>
      <c r="M52" s="37"/>
      <c r="N52" s="37">
        <f t="shared" si="27"/>
        <v>0</v>
      </c>
    </row>
    <row r="53" spans="1:14" ht="15.75" x14ac:dyDescent="0.25">
      <c r="A53" s="9">
        <v>41</v>
      </c>
      <c r="B53" s="7">
        <v>602.05050000000006</v>
      </c>
      <c r="C53" s="7">
        <v>70</v>
      </c>
      <c r="D53" s="7" t="s">
        <v>14</v>
      </c>
      <c r="E53" s="37">
        <v>42</v>
      </c>
      <c r="F53" s="37">
        <f t="shared" si="28"/>
        <v>2940</v>
      </c>
      <c r="G53" s="37">
        <v>30.3</v>
      </c>
      <c r="H53" s="37">
        <f t="shared" si="25"/>
        <v>2121</v>
      </c>
      <c r="I53" s="37">
        <v>31.55</v>
      </c>
      <c r="J53" s="37">
        <f t="shared" si="26"/>
        <v>2208.5</v>
      </c>
      <c r="K53" s="37">
        <v>30</v>
      </c>
      <c r="L53" s="37">
        <f t="shared" si="29"/>
        <v>2100</v>
      </c>
      <c r="M53" s="37"/>
      <c r="N53" s="37">
        <f t="shared" si="27"/>
        <v>0</v>
      </c>
    </row>
    <row r="54" spans="1:14" ht="15.75" x14ac:dyDescent="0.25">
      <c r="A54" s="9">
        <v>42</v>
      </c>
      <c r="B54" s="7" t="s">
        <v>15</v>
      </c>
      <c r="C54" s="7">
        <v>345</v>
      </c>
      <c r="D54" s="7" t="s">
        <v>14</v>
      </c>
      <c r="E54" s="37">
        <v>12</v>
      </c>
      <c r="F54" s="37">
        <f t="shared" si="28"/>
        <v>4140</v>
      </c>
      <c r="G54" s="37">
        <v>9.3000000000000007</v>
      </c>
      <c r="H54" s="37">
        <f t="shared" si="25"/>
        <v>3208.5000000000005</v>
      </c>
      <c r="I54" s="37">
        <v>9.6999999999999993</v>
      </c>
      <c r="J54" s="37">
        <f t="shared" si="26"/>
        <v>3346.4999999999995</v>
      </c>
      <c r="K54" s="37">
        <v>9.1999999999999993</v>
      </c>
      <c r="L54" s="37">
        <f t="shared" si="29"/>
        <v>3173.9999999999995</v>
      </c>
      <c r="M54" s="37"/>
      <c r="N54" s="37">
        <f t="shared" si="27"/>
        <v>0</v>
      </c>
    </row>
    <row r="55" spans="1:14" ht="15.75" x14ac:dyDescent="0.25">
      <c r="A55" s="8">
        <v>43</v>
      </c>
      <c r="B55" s="7" t="s">
        <v>16</v>
      </c>
      <c r="C55" s="10">
        <v>452</v>
      </c>
      <c r="D55" s="7" t="s">
        <v>1</v>
      </c>
      <c r="E55" s="37">
        <v>50</v>
      </c>
      <c r="F55" s="37">
        <f t="shared" si="28"/>
        <v>22600</v>
      </c>
      <c r="G55" s="37">
        <v>44.55</v>
      </c>
      <c r="H55" s="37">
        <f t="shared" si="25"/>
        <v>20136.599999999999</v>
      </c>
      <c r="I55" s="37">
        <v>46.35</v>
      </c>
      <c r="J55" s="37">
        <f t="shared" si="26"/>
        <v>20950.2</v>
      </c>
      <c r="K55" s="37">
        <v>44.1</v>
      </c>
      <c r="L55" s="37">
        <f t="shared" si="29"/>
        <v>19933.2</v>
      </c>
      <c r="M55" s="37"/>
      <c r="N55" s="37">
        <f t="shared" si="27"/>
        <v>0</v>
      </c>
    </row>
    <row r="56" spans="1:14" x14ac:dyDescent="0.25">
      <c r="A56" s="3">
        <v>44</v>
      </c>
      <c r="B56" s="45" t="s">
        <v>7</v>
      </c>
      <c r="C56" s="45"/>
      <c r="D56" s="45"/>
      <c r="E56" s="38">
        <f>SUM(F40:F55)</f>
        <v>700534.13</v>
      </c>
      <c r="F56" s="39"/>
      <c r="G56" s="53">
        <f>SUM(H40:H55)</f>
        <v>601606.49999999988</v>
      </c>
      <c r="H56" s="54"/>
      <c r="I56" s="38">
        <f>SUM(J40:J55)</f>
        <v>639356.69999999984</v>
      </c>
      <c r="J56" s="39"/>
      <c r="K56" s="38">
        <f>SUM(L40:L55)</f>
        <v>643040.68999999983</v>
      </c>
      <c r="L56" s="39"/>
      <c r="M56" s="38">
        <f>SUM(N53:N55)</f>
        <v>0</v>
      </c>
      <c r="N56" s="39"/>
    </row>
    <row r="58" spans="1:14" x14ac:dyDescent="0.25">
      <c r="A58" s="6" t="s">
        <v>4</v>
      </c>
      <c r="B58" s="42" t="s">
        <v>24</v>
      </c>
      <c r="C58" s="42"/>
      <c r="D58" s="42"/>
      <c r="E58" s="51" t="s">
        <v>39</v>
      </c>
      <c r="F58" s="52"/>
      <c r="G58" s="51" t="s">
        <v>39</v>
      </c>
      <c r="H58" s="52"/>
      <c r="I58" s="51" t="s">
        <v>39</v>
      </c>
      <c r="J58" s="52"/>
      <c r="K58" s="51" t="s">
        <v>39</v>
      </c>
      <c r="L58" s="52"/>
      <c r="M58" s="51" t="s">
        <v>39</v>
      </c>
      <c r="N58" s="52"/>
    </row>
    <row r="59" spans="1:14" ht="15.75" x14ac:dyDescent="0.25">
      <c r="A59" s="8">
        <v>45</v>
      </c>
      <c r="B59" s="7">
        <v>455.06049999999999</v>
      </c>
      <c r="C59" s="10" t="s">
        <v>34</v>
      </c>
      <c r="D59" s="7" t="s">
        <v>2</v>
      </c>
      <c r="E59" s="49" t="s">
        <v>40</v>
      </c>
      <c r="F59" s="50"/>
      <c r="G59" s="49">
        <v>5</v>
      </c>
      <c r="H59" s="50"/>
      <c r="I59" s="49">
        <v>4</v>
      </c>
      <c r="J59" s="50"/>
      <c r="K59" s="49" t="s">
        <v>40</v>
      </c>
      <c r="L59" s="50"/>
      <c r="M59" s="49" t="s">
        <v>40</v>
      </c>
      <c r="N59" s="50"/>
    </row>
    <row r="60" spans="1:14" ht="15.75" x14ac:dyDescent="0.25">
      <c r="A60" s="9">
        <v>46</v>
      </c>
      <c r="B60" s="7" t="s">
        <v>25</v>
      </c>
      <c r="C60" s="7" t="s">
        <v>34</v>
      </c>
      <c r="D60" s="7" t="s">
        <v>33</v>
      </c>
      <c r="E60" s="49" t="s">
        <v>40</v>
      </c>
      <c r="F60" s="50"/>
      <c r="G60" s="49">
        <v>700</v>
      </c>
      <c r="H60" s="50"/>
      <c r="I60" s="49">
        <v>750</v>
      </c>
      <c r="J60" s="50"/>
      <c r="K60" s="49" t="s">
        <v>40</v>
      </c>
      <c r="L60" s="50"/>
      <c r="M60" s="49" t="s">
        <v>40</v>
      </c>
      <c r="N60" s="50"/>
    </row>
    <row r="61" spans="1:14" ht="15.75" x14ac:dyDescent="0.25">
      <c r="A61" s="9">
        <v>47</v>
      </c>
      <c r="B61" s="7" t="s">
        <v>26</v>
      </c>
      <c r="C61" s="7" t="s">
        <v>34</v>
      </c>
      <c r="D61" s="7" t="s">
        <v>33</v>
      </c>
      <c r="E61" s="49" t="s">
        <v>40</v>
      </c>
      <c r="F61" s="50"/>
      <c r="G61" s="49">
        <v>1200</v>
      </c>
      <c r="H61" s="50"/>
      <c r="I61" s="49">
        <v>1275</v>
      </c>
      <c r="J61" s="50"/>
      <c r="K61" s="49" t="s">
        <v>40</v>
      </c>
      <c r="L61" s="50"/>
      <c r="M61" s="49" t="s">
        <v>40</v>
      </c>
      <c r="N61" s="50"/>
    </row>
    <row r="62" spans="1:14" ht="15.75" x14ac:dyDescent="0.25">
      <c r="A62" s="8">
        <v>48</v>
      </c>
      <c r="B62" s="7" t="s">
        <v>27</v>
      </c>
      <c r="C62" s="10" t="s">
        <v>34</v>
      </c>
      <c r="D62" s="7" t="s">
        <v>33</v>
      </c>
      <c r="E62" s="49" t="s">
        <v>40</v>
      </c>
      <c r="F62" s="50"/>
      <c r="G62" s="49">
        <v>115</v>
      </c>
      <c r="H62" s="50"/>
      <c r="I62" s="49">
        <v>110</v>
      </c>
      <c r="J62" s="50"/>
      <c r="K62" s="49" t="s">
        <v>40</v>
      </c>
      <c r="L62" s="50"/>
      <c r="M62" s="49" t="s">
        <v>40</v>
      </c>
      <c r="N62" s="50"/>
    </row>
    <row r="63" spans="1:14" ht="15.75" x14ac:dyDescent="0.25">
      <c r="A63" s="9">
        <v>49</v>
      </c>
      <c r="B63" s="7" t="s">
        <v>28</v>
      </c>
      <c r="C63" s="7" t="s">
        <v>34</v>
      </c>
      <c r="D63" s="7" t="s">
        <v>33</v>
      </c>
      <c r="E63" s="49" t="s">
        <v>40</v>
      </c>
      <c r="F63" s="50"/>
      <c r="G63" s="49">
        <v>1750</v>
      </c>
      <c r="H63" s="50"/>
      <c r="I63" s="49">
        <v>1800</v>
      </c>
      <c r="J63" s="50"/>
      <c r="K63" s="49" t="s">
        <v>40</v>
      </c>
      <c r="L63" s="50"/>
      <c r="M63" s="49" t="s">
        <v>40</v>
      </c>
      <c r="N63" s="50"/>
    </row>
    <row r="64" spans="1:14" ht="15.75" customHeight="1" x14ac:dyDescent="0.25">
      <c r="A64" s="9">
        <v>50</v>
      </c>
      <c r="B64" s="7" t="s">
        <v>29</v>
      </c>
      <c r="C64" s="7" t="s">
        <v>35</v>
      </c>
      <c r="D64" s="7" t="s">
        <v>3</v>
      </c>
      <c r="E64" s="49" t="s">
        <v>40</v>
      </c>
      <c r="F64" s="50"/>
      <c r="G64" s="49">
        <v>175</v>
      </c>
      <c r="H64" s="50"/>
      <c r="I64" s="49">
        <v>200</v>
      </c>
      <c r="J64" s="50"/>
      <c r="K64" s="49" t="s">
        <v>40</v>
      </c>
      <c r="L64" s="50"/>
      <c r="M64" s="49" t="s">
        <v>40</v>
      </c>
      <c r="N64" s="50"/>
    </row>
    <row r="65" spans="1:14" ht="15.75" x14ac:dyDescent="0.25">
      <c r="A65" s="8">
        <v>51</v>
      </c>
      <c r="B65" s="7" t="s">
        <v>30</v>
      </c>
      <c r="C65" s="7" t="s">
        <v>36</v>
      </c>
      <c r="D65" s="7" t="s">
        <v>3</v>
      </c>
      <c r="E65" s="49" t="s">
        <v>40</v>
      </c>
      <c r="F65" s="50"/>
      <c r="G65" s="49">
        <v>125</v>
      </c>
      <c r="H65" s="50"/>
      <c r="I65" s="49">
        <v>135</v>
      </c>
      <c r="J65" s="50"/>
      <c r="K65" s="49" t="s">
        <v>40</v>
      </c>
      <c r="L65" s="50"/>
      <c r="M65" s="49" t="s">
        <v>40</v>
      </c>
      <c r="N65" s="50"/>
    </row>
    <row r="66" spans="1:14" ht="15.75" x14ac:dyDescent="0.25">
      <c r="A66" s="9">
        <v>52</v>
      </c>
      <c r="B66" s="7" t="s">
        <v>31</v>
      </c>
      <c r="C66" s="10" t="s">
        <v>37</v>
      </c>
      <c r="D66" s="7" t="s">
        <v>3</v>
      </c>
      <c r="E66" s="49" t="s">
        <v>40</v>
      </c>
      <c r="F66" s="50"/>
      <c r="G66" s="49">
        <v>80</v>
      </c>
      <c r="H66" s="50"/>
      <c r="I66" s="49">
        <v>85</v>
      </c>
      <c r="J66" s="50"/>
      <c r="K66" s="49" t="s">
        <v>40</v>
      </c>
      <c r="L66" s="50"/>
      <c r="M66" s="49" t="s">
        <v>40</v>
      </c>
      <c r="N66" s="50"/>
    </row>
    <row r="67" spans="1:14" ht="15.75" x14ac:dyDescent="0.25">
      <c r="A67" s="9">
        <v>53</v>
      </c>
      <c r="B67" s="7" t="s">
        <v>32</v>
      </c>
      <c r="C67" s="10" t="s">
        <v>38</v>
      </c>
      <c r="D67" s="7" t="s">
        <v>3</v>
      </c>
      <c r="E67" s="49" t="s">
        <v>40</v>
      </c>
      <c r="F67" s="50"/>
      <c r="G67" s="49">
        <v>70</v>
      </c>
      <c r="H67" s="50"/>
      <c r="I67" s="49">
        <v>75</v>
      </c>
      <c r="J67" s="50"/>
      <c r="K67" s="49" t="s">
        <v>40</v>
      </c>
      <c r="L67" s="50"/>
      <c r="M67" s="49" t="s">
        <v>40</v>
      </c>
      <c r="N67" s="50"/>
    </row>
  </sheetData>
  <mergeCells count="99">
    <mergeCell ref="B58:D58"/>
    <mergeCell ref="M37:N37"/>
    <mergeCell ref="B39:D39"/>
    <mergeCell ref="B56:D56"/>
    <mergeCell ref="E56:F56"/>
    <mergeCell ref="G56:H56"/>
    <mergeCell ref="I56:J56"/>
    <mergeCell ref="K56:L56"/>
    <mergeCell ref="M56:N56"/>
    <mergeCell ref="K37:L37"/>
    <mergeCell ref="B33:D33"/>
    <mergeCell ref="B37:D37"/>
    <mergeCell ref="E37:F37"/>
    <mergeCell ref="G37:H37"/>
    <mergeCell ref="I37:J37"/>
    <mergeCell ref="M25:N25"/>
    <mergeCell ref="B27:D27"/>
    <mergeCell ref="B31:D31"/>
    <mergeCell ref="E31:F31"/>
    <mergeCell ref="G31:H31"/>
    <mergeCell ref="I31:J31"/>
    <mergeCell ref="K31:L31"/>
    <mergeCell ref="M31:N31"/>
    <mergeCell ref="K25:L25"/>
    <mergeCell ref="K9:L9"/>
    <mergeCell ref="B19:D19"/>
    <mergeCell ref="B25:D25"/>
    <mergeCell ref="E25:F25"/>
    <mergeCell ref="G25:H25"/>
    <mergeCell ref="I25:J25"/>
    <mergeCell ref="E17:F17"/>
    <mergeCell ref="G17:H17"/>
    <mergeCell ref="I17:J17"/>
    <mergeCell ref="K17:L17"/>
    <mergeCell ref="M17:N17"/>
    <mergeCell ref="E62:F62"/>
    <mergeCell ref="E63:F63"/>
    <mergeCell ref="M1:N1"/>
    <mergeCell ref="A1:D1"/>
    <mergeCell ref="E1:F1"/>
    <mergeCell ref="G1:H1"/>
    <mergeCell ref="I1:J1"/>
    <mergeCell ref="K1:L1"/>
    <mergeCell ref="B2:D2"/>
    <mergeCell ref="B9:D9"/>
    <mergeCell ref="E9:F9"/>
    <mergeCell ref="G9:H9"/>
    <mergeCell ref="I9:J9"/>
    <mergeCell ref="M9:N9"/>
    <mergeCell ref="B11:D11"/>
    <mergeCell ref="B17:D17"/>
    <mergeCell ref="E64:F64"/>
    <mergeCell ref="E65:F65"/>
    <mergeCell ref="E66:F66"/>
    <mergeCell ref="E67:F67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E59:F59"/>
    <mergeCell ref="E60:F60"/>
    <mergeCell ref="E61:F61"/>
    <mergeCell ref="I66:J66"/>
    <mergeCell ref="I67:J67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I59:J59"/>
    <mergeCell ref="I60:J60"/>
    <mergeCell ref="I61:J61"/>
    <mergeCell ref="I62:J62"/>
    <mergeCell ref="I63:J63"/>
    <mergeCell ref="M64:N64"/>
    <mergeCell ref="M65:N65"/>
    <mergeCell ref="M66:N66"/>
    <mergeCell ref="M67:N67"/>
    <mergeCell ref="E58:F58"/>
    <mergeCell ref="G58:H58"/>
    <mergeCell ref="I58:J58"/>
    <mergeCell ref="K58:L58"/>
    <mergeCell ref="M58:N58"/>
    <mergeCell ref="M59:N59"/>
    <mergeCell ref="M60:N60"/>
    <mergeCell ref="M61:N61"/>
    <mergeCell ref="M62:N62"/>
    <mergeCell ref="M63:N63"/>
    <mergeCell ref="I64:J64"/>
    <mergeCell ref="I65:J65"/>
  </mergeCells>
  <pageMargins left="0.25" right="0.25" top="1.2191666666666701" bottom="6.25E-2" header="0" footer="0"/>
  <pageSetup scale="98" fitToHeight="0" orientation="landscape" r:id="rId1"/>
  <headerFooter>
    <oddHeader xml:space="preserve">&amp;L&amp;G&amp;C&amp;"Arial,Bold"&amp;20BID SUMMARY&amp;"Arial,Regular"&amp;11
&amp;12Bid# 119036  
HMA Pavement
3/25/2019&amp;R&amp;"Arial,Bold"&amp;12Department of Administration
&amp;"Arial,Regular"Purchasing Division
608-266-4131
&amp;"Arial,Bold"
&amp;"Arial,Regular"Page &amp;P of &amp;N&amp;"Arial,Bold"
</oddHeader>
  </headerFooter>
  <rowBreaks count="2" manualBreakCount="2">
    <brk id="32" max="16383" man="1"/>
    <brk id="5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Projected Award</vt:lpstr>
      <vt:lpstr>'Projected Award'!Print_Area</vt:lpstr>
      <vt:lpstr>'Projected Award'!Print_Titles</vt:lpstr>
    </vt:vector>
  </TitlesOfParts>
  <Company>Dane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Patten, Peter</dc:creator>
  <cp:lastModifiedBy>Patten (Purchasing), Peter</cp:lastModifiedBy>
  <cp:lastPrinted>2019-04-18T11:32:17Z</cp:lastPrinted>
  <dcterms:created xsi:type="dcterms:W3CDTF">2015-09-21T13:23:10Z</dcterms:created>
  <dcterms:modified xsi:type="dcterms:W3CDTF">2019-04-18T12:55:19Z</dcterms:modified>
</cp:coreProperties>
</file>